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585" tabRatio="599" activeTab="0"/>
  </bookViews>
  <sheets>
    <sheet name="I.0 Piensa viajar" sheetId="1" r:id="rId1"/>
    <sheet name="I.1Cambio de comportamiento SS." sheetId="2" r:id="rId2"/>
    <sheet name="I.2.0 normalm viaja-motivos no " sheetId="3" r:id="rId3"/>
    <sheet name="I.2 Motivos para no viajar" sheetId="4" r:id="rId4"/>
    <sheet name="I.3 Prespectivas de viaje" sheetId="5" r:id="rId5"/>
    <sheet name="I.4 Duración de la estancia" sheetId="6" r:id="rId6"/>
    <sheet name="I.5 Duración del viaje con el d" sheetId="7" r:id="rId7"/>
    <sheet name="I.6 Forma de organización del v" sheetId="8" r:id="rId8"/>
    <sheet name="I.6.2 Organizacion viaje-destin" sheetId="9" r:id="rId9"/>
    <sheet name="I.7 Tipo de viaje para los años" sheetId="10" r:id="rId10"/>
    <sheet name="I.7.2 Tipo viaje-destino" sheetId="11" r:id="rId11"/>
    <sheet name="I.8 Atractivo del viaje por des" sheetId="12" r:id="rId12"/>
    <sheet name="I.9 Lugar de pernoctación" sheetId="13" r:id="rId13"/>
    <sheet name="I.10 Var gasto y sit hogar" sheetId="14" r:id="rId14"/>
    <sheet name="I.11 Aspectos en los que pien.." sheetId="15" r:id="rId15"/>
    <sheet name="I.12 Cómo financia el viaje" sheetId="16" r:id="rId16"/>
    <sheet name="I.13 Si recibe visitas y de dón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<sst xmlns="http://schemas.openxmlformats.org/spreadsheetml/2006/main" count="196" uniqueCount="112">
  <si>
    <t>NS/NC</t>
  </si>
  <si>
    <t>Igual</t>
  </si>
  <si>
    <t>Ns/Nc</t>
  </si>
  <si>
    <t>Sí, a otra localidad de la Comunidad de Madrid</t>
  </si>
  <si>
    <t>Sí, a otra Comunidad Autónoma</t>
  </si>
  <si>
    <t>Sí, a otro país</t>
  </si>
  <si>
    <t>No</t>
  </si>
  <si>
    <t>Agencia de viaje</t>
  </si>
  <si>
    <t>A través de Internet</t>
  </si>
  <si>
    <t>Por su cuenta</t>
  </si>
  <si>
    <t>Viaje programado</t>
  </si>
  <si>
    <t>Viaje programado sin alojamiento</t>
  </si>
  <si>
    <t>Viaje sin programar</t>
  </si>
  <si>
    <t>Viaje a casa de familiares/amigos</t>
  </si>
  <si>
    <t>Otro</t>
  </si>
  <si>
    <t>Total</t>
  </si>
  <si>
    <t>Porcentaje</t>
  </si>
  <si>
    <t>Base</t>
  </si>
  <si>
    <t xml:space="preserve"> </t>
  </si>
  <si>
    <t>Suelen viajar (B1)</t>
  </si>
  <si>
    <t>Piensan viajar este año (B2)</t>
  </si>
  <si>
    <t>1.Cambio de comportamiento en las vacaciones de Semana Santa (B1 y B2)</t>
  </si>
  <si>
    <t>No piensa viajar este año</t>
  </si>
  <si>
    <t>Piensa viajar este año</t>
  </si>
  <si>
    <t>2.Motivos para no viajar</t>
  </si>
  <si>
    <t>4 días o menos</t>
  </si>
  <si>
    <t>Entre 5 y 7 días</t>
  </si>
  <si>
    <t>Entre 8 y 10 días</t>
  </si>
  <si>
    <t>Duración de la estancia</t>
  </si>
  <si>
    <t>Sí</t>
  </si>
  <si>
    <t>Otros</t>
  </si>
  <si>
    <t>3. Perspectivas de viaje de los madrileños esta Semana Santa y su comparación con los años pasados.</t>
  </si>
  <si>
    <t>1.A otra localidad de la CM</t>
  </si>
  <si>
    <t>2.A otra Comunidad Autónoma</t>
  </si>
  <si>
    <t>3.A otro pais</t>
  </si>
  <si>
    <t>4.NS/NC</t>
  </si>
  <si>
    <t>Duración del viaje con el destino</t>
  </si>
  <si>
    <t>A otra localidad de la Comunidad de Madrid</t>
  </si>
  <si>
    <t>A otra Comunidad Autónoma</t>
  </si>
  <si>
    <t>A otro pais</t>
  </si>
  <si>
    <t>A través de la empresa, organizaciones, asociaciones…</t>
  </si>
  <si>
    <t>7.Tipo de viaje para los años 2006-2009</t>
  </si>
  <si>
    <t>Base 2009</t>
  </si>
  <si>
    <t>8. Atractivo del viaje por destino</t>
  </si>
  <si>
    <t>2.Igual</t>
  </si>
  <si>
    <t>Valoración de la situación económica familiar (D1)</t>
  </si>
  <si>
    <t>1.Mejor</t>
  </si>
  <si>
    <t>3.Peor</t>
  </si>
  <si>
    <t>Más</t>
  </si>
  <si>
    <t>Menos</t>
  </si>
  <si>
    <t>El año pasado no salió</t>
  </si>
  <si>
    <t>Comparación de gasto con el año anterior (B12)</t>
  </si>
  <si>
    <t>10.Variación del gasto y situación económica del hogar (B12 Y D1).</t>
  </si>
  <si>
    <t>11.Aspectos en los que piensan reducir el gasto</t>
  </si>
  <si>
    <t>El lugar elegido de vacaciones</t>
  </si>
  <si>
    <t>La duración</t>
  </si>
  <si>
    <t>El tipo de alojamiento</t>
  </si>
  <si>
    <t>La organización de los gastos diarios</t>
  </si>
  <si>
    <t>El transporte elegido</t>
  </si>
  <si>
    <t>Recurriendo a los ahorros</t>
  </si>
  <si>
    <t>Mediante un crédito</t>
  </si>
  <si>
    <t>Mediante un pago aplazado</t>
  </si>
  <si>
    <t>Pidiendo un préstamo a familiares/amigos</t>
  </si>
  <si>
    <t>Si recurrir a financiación alguna</t>
  </si>
  <si>
    <t>Otras</t>
  </si>
  <si>
    <t>12. Cómo financia el viaje (B14)</t>
  </si>
  <si>
    <t>Si, de la propia Comunidad de Madrid</t>
  </si>
  <si>
    <t>Si, de otra Comunidad Autónoma</t>
  </si>
  <si>
    <t>Si, de otro pais</t>
  </si>
  <si>
    <t>Todavía no lo sabe</t>
  </si>
  <si>
    <t>6.Forma de organización del viaje para los años 2006-2009</t>
  </si>
  <si>
    <t>Playa y sol</t>
  </si>
  <si>
    <t>Nieve</t>
  </si>
  <si>
    <t>Campo o medio rural</t>
  </si>
  <si>
    <t>Cultural</t>
  </si>
  <si>
    <t>Visita a la familia</t>
  </si>
  <si>
    <t>Aventura</t>
  </si>
  <si>
    <t>Siempre viaja</t>
  </si>
  <si>
    <t>La mayoría de los años</t>
  </si>
  <si>
    <t>Normalmente no</t>
  </si>
  <si>
    <t>Nunca viaja</t>
  </si>
  <si>
    <t>No suelen viajar</t>
  </si>
  <si>
    <t>No disponen de dinero</t>
  </si>
  <si>
    <t>No tienen tiempo libre</t>
  </si>
  <si>
    <t>No lo han preparado</t>
  </si>
  <si>
    <t xml:space="preserve"> 13.Si tiene pensado recibir visitas y de dónde</t>
  </si>
  <si>
    <t>0.Piensa viajar este año</t>
  </si>
  <si>
    <t>Total Si en 2009 (quitando los NS/NC)</t>
  </si>
  <si>
    <t>Más de 11 dias</t>
  </si>
  <si>
    <t>Más de 11 días</t>
  </si>
  <si>
    <t>Forma de organización del viaje 2009</t>
  </si>
  <si>
    <t>Por cuenta propia</t>
  </si>
  <si>
    <t>A traves de agencias, internet, organizaciones, etc.</t>
  </si>
  <si>
    <t>Agencia de viajes</t>
  </si>
  <si>
    <t>Por cuenta propia a traves de internet</t>
  </si>
  <si>
    <t>Por cuenta propia por otros medios</t>
  </si>
  <si>
    <t>A través de organizaciones, asociaciones</t>
  </si>
  <si>
    <t>Forma de organización del viaje con destino</t>
  </si>
  <si>
    <t>Viaje programado (transporte+alojamiento+desplazamientos)</t>
  </si>
  <si>
    <t>Segunda vivienda</t>
  </si>
  <si>
    <t>Hotel, apartahotel</t>
  </si>
  <si>
    <t>Casa o apartamento de alquiler</t>
  </si>
  <si>
    <t>Camping o carvana</t>
  </si>
  <si>
    <t>Casa de familiares o amigos</t>
  </si>
  <si>
    <t>9. Lugar de pernoctación</t>
  </si>
  <si>
    <t>No van a viajar</t>
  </si>
  <si>
    <t>De los que normalmente viajan y esta año no lo saben o no van a viajar, motivos.</t>
  </si>
  <si>
    <t>No saben si van a viajar</t>
  </si>
  <si>
    <t>No viajan o no lo saben</t>
  </si>
  <si>
    <t>No viajan o NS/NC</t>
  </si>
  <si>
    <t>He sumado los que dicen</t>
  </si>
  <si>
    <t>que no suelen viajar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</si>
</sst>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"/>
    <numFmt numFmtId="171" formatCode="0.0000000"/>
    <numFmt numFmtId="172" formatCode="0.0%"/>
    <numFmt numFmtId="173" formatCode="0.000%"/>
    <numFmt numFmtId="174" formatCode="0.0000%"/>
    <numFmt numFmtId="175" formatCode="0.00000%"/>
    <numFmt numFmtId="176" formatCode="0.000000%"/>
  </numFmts>
  <fonts count="3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8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.75"/>
      <name val="Arial"/>
      <family val="2"/>
    </font>
    <font>
      <b/>
      <sz val="15"/>
      <name val="Arial"/>
      <family val="2"/>
    </font>
    <font>
      <sz val="16.5"/>
      <name val="Arial"/>
      <family val="2"/>
    </font>
    <font>
      <sz val="11.75"/>
      <name val="Helvetica"/>
      <family val="2"/>
    </font>
    <font>
      <sz val="7"/>
      <name val="Helvetica"/>
      <family val="2"/>
    </font>
    <font>
      <sz val="9.5"/>
      <name val="Arial"/>
      <family val="2"/>
    </font>
    <font>
      <sz val="11.5"/>
      <name val="Helvetica"/>
      <family val="2"/>
    </font>
    <font>
      <sz val="6.25"/>
      <name val="Arial"/>
      <family val="2"/>
    </font>
    <font>
      <sz val="6.25"/>
      <name val="Helvetica"/>
      <family val="2"/>
    </font>
    <font>
      <sz val="11"/>
      <name val="Helvetica"/>
      <family val="2"/>
    </font>
    <font>
      <sz val="11"/>
      <name val="Arial"/>
      <family val="2"/>
    </font>
    <font>
      <sz val="5"/>
      <name val="Arial"/>
      <family val="2"/>
    </font>
    <font>
      <sz val="8"/>
      <name val="Helvetica"/>
      <family val="2"/>
    </font>
    <font>
      <sz val="10.5"/>
      <name val="Helvetica"/>
      <family val="2"/>
    </font>
    <font>
      <sz val="11.25"/>
      <name val="Helvetica"/>
      <family val="2"/>
    </font>
    <font>
      <sz val="6.5"/>
      <name val="Helvetica"/>
      <family val="2"/>
    </font>
    <font>
      <sz val="9"/>
      <name val="Helvetica"/>
      <family val="2"/>
    </font>
    <font>
      <sz val="16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sz val="9.25"/>
      <name val="Arial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/>
    </xf>
    <xf numFmtId="172" fontId="0" fillId="0" borderId="8" xfId="21" applyNumberFormat="1" applyBorder="1" applyAlignment="1">
      <alignment/>
    </xf>
    <xf numFmtId="172" fontId="0" fillId="0" borderId="9" xfId="21" applyNumberFormat="1" applyBorder="1" applyAlignment="1">
      <alignment/>
    </xf>
    <xf numFmtId="172" fontId="0" fillId="0" borderId="10" xfId="21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72" fontId="6" fillId="0" borderId="1" xfId="21" applyNumberFormat="1" applyFont="1" applyFill="1" applyBorder="1" applyAlignment="1">
      <alignment/>
    </xf>
    <xf numFmtId="172" fontId="6" fillId="0" borderId="15" xfId="21" applyNumberFormat="1" applyFont="1" applyFill="1" applyBorder="1" applyAlignment="1">
      <alignment/>
    </xf>
    <xf numFmtId="9" fontId="6" fillId="0" borderId="8" xfId="21" applyFont="1" applyFill="1" applyBorder="1" applyAlignment="1">
      <alignment/>
    </xf>
    <xf numFmtId="0" fontId="6" fillId="0" borderId="16" xfId="0" applyFont="1" applyFill="1" applyBorder="1" applyAlignment="1">
      <alignment/>
    </xf>
    <xf numFmtId="172" fontId="6" fillId="0" borderId="2" xfId="21" applyNumberFormat="1" applyFont="1" applyFill="1" applyBorder="1" applyAlignment="1">
      <alignment/>
    </xf>
    <xf numFmtId="172" fontId="6" fillId="0" borderId="17" xfId="21" applyNumberFormat="1" applyFont="1" applyFill="1" applyBorder="1" applyAlignment="1">
      <alignment/>
    </xf>
    <xf numFmtId="9" fontId="6" fillId="0" borderId="18" xfId="21" applyFont="1" applyFill="1" applyBorder="1" applyAlignment="1">
      <alignment/>
    </xf>
    <xf numFmtId="172" fontId="6" fillId="0" borderId="19" xfId="21" applyNumberFormat="1" applyFont="1" applyFill="1" applyBorder="1" applyAlignment="1">
      <alignment/>
    </xf>
    <xf numFmtId="9" fontId="6" fillId="0" borderId="10" xfId="2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6" fillId="0" borderId="3" xfId="21" applyNumberFormat="1" applyFont="1" applyFill="1" applyBorder="1" applyAlignment="1">
      <alignment/>
    </xf>
    <xf numFmtId="172" fontId="6" fillId="0" borderId="21" xfId="21" applyNumberFormat="1" applyFont="1" applyFill="1" applyBorder="1" applyAlignment="1">
      <alignment/>
    </xf>
    <xf numFmtId="9" fontId="6" fillId="0" borderId="9" xfId="21" applyFont="1" applyFill="1" applyBorder="1" applyAlignment="1">
      <alignment/>
    </xf>
    <xf numFmtId="172" fontId="0" fillId="0" borderId="8" xfId="21" applyNumberFormat="1" applyFill="1" applyBorder="1" applyAlignment="1">
      <alignment/>
    </xf>
    <xf numFmtId="172" fontId="0" fillId="0" borderId="10" xfId="21" applyNumberFormat="1" applyFill="1" applyBorder="1" applyAlignment="1">
      <alignment/>
    </xf>
    <xf numFmtId="172" fontId="0" fillId="0" borderId="9" xfId="21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9" fontId="0" fillId="0" borderId="22" xfId="21" applyFill="1" applyBorder="1" applyAlignment="1">
      <alignment/>
    </xf>
    <xf numFmtId="172" fontId="0" fillId="0" borderId="23" xfId="21" applyNumberFormat="1" applyFill="1" applyBorder="1" applyAlignment="1">
      <alignment/>
    </xf>
    <xf numFmtId="172" fontId="0" fillId="0" borderId="18" xfId="21" applyNumberFormat="1" applyFill="1" applyBorder="1" applyAlignment="1">
      <alignment/>
    </xf>
    <xf numFmtId="172" fontId="0" fillId="0" borderId="19" xfId="21" applyNumberFormat="1" applyBorder="1" applyAlignment="1">
      <alignment horizontal="center"/>
    </xf>
    <xf numFmtId="172" fontId="0" fillId="0" borderId="10" xfId="21" applyNumberFormat="1" applyBorder="1" applyAlignment="1">
      <alignment horizontal="center"/>
    </xf>
    <xf numFmtId="172" fontId="0" fillId="0" borderId="21" xfId="21" applyNumberFormat="1" applyBorder="1" applyAlignment="1">
      <alignment horizontal="center"/>
    </xf>
    <xf numFmtId="172" fontId="0" fillId="0" borderId="9" xfId="21" applyNumberFormat="1" applyBorder="1" applyAlignment="1">
      <alignment horizontal="center"/>
    </xf>
    <xf numFmtId="172" fontId="0" fillId="0" borderId="17" xfId="21" applyNumberFormat="1" applyBorder="1" applyAlignment="1">
      <alignment horizontal="center"/>
    </xf>
    <xf numFmtId="172" fontId="0" fillId="0" borderId="24" xfId="21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72" fontId="0" fillId="0" borderId="1" xfId="21" applyNumberFormat="1" applyBorder="1" applyAlignment="1">
      <alignment/>
    </xf>
    <xf numFmtId="172" fontId="0" fillId="0" borderId="2" xfId="21" applyNumberFormat="1" applyBorder="1" applyAlignment="1">
      <alignment/>
    </xf>
    <xf numFmtId="172" fontId="0" fillId="0" borderId="3" xfId="21" applyNumberFormat="1" applyBorder="1" applyAlignment="1">
      <alignment/>
    </xf>
    <xf numFmtId="172" fontId="0" fillId="0" borderId="25" xfId="21" applyNumberFormat="1" applyBorder="1" applyAlignment="1">
      <alignment horizontal="center"/>
    </xf>
    <xf numFmtId="172" fontId="0" fillId="0" borderId="15" xfId="21" applyNumberFormat="1" applyBorder="1" applyAlignment="1">
      <alignment horizontal="center"/>
    </xf>
    <xf numFmtId="172" fontId="0" fillId="0" borderId="8" xfId="21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26" xfId="21" applyNumberForma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172" fontId="0" fillId="0" borderId="0" xfId="21" applyNumberFormat="1" applyFill="1" applyBorder="1" applyAlignment="1">
      <alignment/>
    </xf>
    <xf numFmtId="172" fontId="0" fillId="0" borderId="26" xfId="21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72" fontId="0" fillId="0" borderId="0" xfId="21" applyNumberFormat="1" applyBorder="1" applyAlignment="1">
      <alignment horizontal="center"/>
    </xf>
    <xf numFmtId="0" fontId="0" fillId="0" borderId="28" xfId="0" applyFill="1" applyBorder="1" applyAlignment="1">
      <alignment/>
    </xf>
    <xf numFmtId="172" fontId="0" fillId="0" borderId="28" xfId="21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9" fontId="0" fillId="0" borderId="26" xfId="21" applyFill="1" applyBorder="1" applyAlignment="1">
      <alignment/>
    </xf>
    <xf numFmtId="172" fontId="0" fillId="0" borderId="0" xfId="21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21" applyNumberFormat="1" applyBorder="1" applyAlignment="1">
      <alignment/>
    </xf>
    <xf numFmtId="0" fontId="0" fillId="0" borderId="28" xfId="0" applyBorder="1" applyAlignment="1">
      <alignment/>
    </xf>
    <xf numFmtId="172" fontId="0" fillId="0" borderId="28" xfId="21" applyNumberFormat="1" applyBorder="1" applyAlignment="1">
      <alignment/>
    </xf>
    <xf numFmtId="172" fontId="0" fillId="0" borderId="26" xfId="21" applyNumberFormat="1" applyBorder="1" applyAlignment="1">
      <alignment/>
    </xf>
    <xf numFmtId="0" fontId="0" fillId="0" borderId="5" xfId="0" applyBorder="1" applyAlignment="1">
      <alignment/>
    </xf>
    <xf numFmtId="0" fontId="0" fillId="0" borderId="31" xfId="0" applyFill="1" applyBorder="1" applyAlignment="1">
      <alignment/>
    </xf>
    <xf numFmtId="172" fontId="0" fillId="0" borderId="19" xfId="21" applyNumberFormat="1" applyFont="1" applyFill="1" applyBorder="1" applyAlignment="1">
      <alignment horizontal="center"/>
    </xf>
    <xf numFmtId="172" fontId="0" fillId="0" borderId="1" xfId="21" applyNumberFormat="1" applyBorder="1" applyAlignment="1">
      <alignment horizontal="center"/>
    </xf>
    <xf numFmtId="172" fontId="0" fillId="0" borderId="2" xfId="21" applyNumberFormat="1" applyBorder="1" applyAlignment="1">
      <alignment horizontal="center"/>
    </xf>
    <xf numFmtId="172" fontId="0" fillId="0" borderId="3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172" fontId="0" fillId="0" borderId="9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9" fontId="0" fillId="0" borderId="9" xfId="21" applyNumberFormat="1" applyFill="1" applyBorder="1" applyAlignment="1">
      <alignment/>
    </xf>
    <xf numFmtId="172" fontId="0" fillId="0" borderId="18" xfId="21" applyNumberFormat="1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0" xfId="21" applyNumberFormat="1" applyAlignment="1">
      <alignment/>
    </xf>
    <xf numFmtId="172" fontId="0" fillId="0" borderId="19" xfId="21" applyNumberFormat="1" applyBorder="1" applyAlignment="1">
      <alignment/>
    </xf>
    <xf numFmtId="172" fontId="29" fillId="0" borderId="0" xfId="0" applyNumberFormat="1" applyFont="1" applyBorder="1" applyAlignment="1">
      <alignment/>
    </xf>
    <xf numFmtId="172" fontId="0" fillId="0" borderId="15" xfId="21" applyNumberFormat="1" applyBorder="1" applyAlignment="1">
      <alignment/>
    </xf>
    <xf numFmtId="9" fontId="0" fillId="0" borderId="3" xfId="21" applyNumberFormat="1" applyBorder="1" applyAlignment="1">
      <alignment/>
    </xf>
    <xf numFmtId="9" fontId="0" fillId="0" borderId="21" xfId="21" applyNumberFormat="1" applyBorder="1" applyAlignment="1">
      <alignment/>
    </xf>
    <xf numFmtId="9" fontId="0" fillId="0" borderId="9" xfId="21" applyNumberFormat="1" applyBorder="1" applyAlignment="1">
      <alignment/>
    </xf>
    <xf numFmtId="9" fontId="0" fillId="0" borderId="26" xfId="21" applyNumberFormat="1" applyBorder="1" applyAlignment="1">
      <alignment/>
    </xf>
    <xf numFmtId="0" fontId="0" fillId="0" borderId="19" xfId="0" applyBorder="1" applyAlignment="1">
      <alignment/>
    </xf>
    <xf numFmtId="9" fontId="0" fillId="0" borderId="19" xfId="21" applyNumberFormat="1" applyBorder="1" applyAlignment="1">
      <alignment/>
    </xf>
    <xf numFmtId="0" fontId="1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9C3CB"/>
      <rgbColor rgb="00F48BA2"/>
      <rgbColor rgb="00EE2B74"/>
      <rgbColor rgb="00A71B52"/>
      <rgbColor rgb="0067002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915"/>
          <c:y val="0.1165"/>
          <c:w val="0.8075"/>
          <c:h val="0.83375"/>
        </c:manualLayout>
      </c:layout>
      <c:pie3DChart>
        <c:varyColors val="1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E2B7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48BA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9C3C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'I.0 Piensa viajar'!$C$6:$C$8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'I.0 Piensa viajar'!$D$6:$D$8</c:f>
              <c:numCache>
                <c:ptCount val="3"/>
                <c:pt idx="0">
                  <c:v>0.3064667291471415</c:v>
                </c:pt>
                <c:pt idx="1">
                  <c:v>0.6035613870665417</c:v>
                </c:pt>
                <c:pt idx="2">
                  <c:v>0.08997188378631678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025"/>
          <c:w val="0.923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'I.5 Duración del viaje con el d'!$C$4</c:f>
              <c:strCache>
                <c:ptCount val="1"/>
                <c:pt idx="0">
                  <c:v>4 días o menos</c:v>
                </c:pt>
              </c:strCache>
            </c:strRef>
          </c:tx>
          <c:spPr>
            <a:solidFill>
              <a:srgbClr val="F9C3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'I.5 Duración del viaje con el d'!$B$5:$B$7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'I.5 Duración del viaje con el d'!$C$5:$C$7</c:f>
              <c:numCache>
                <c:ptCount val="3"/>
                <c:pt idx="0">
                  <c:v>0.5</c:v>
                </c:pt>
                <c:pt idx="1">
                  <c:v>0.308300395256917</c:v>
                </c:pt>
                <c:pt idx="2">
                  <c:v>0.23076923076923075</c:v>
                </c:pt>
              </c:numCache>
            </c:numRef>
          </c:val>
        </c:ser>
        <c:ser>
          <c:idx val="1"/>
          <c:order val="1"/>
          <c:tx>
            <c:strRef>
              <c:f>'I.5 Duración del viaje con el d'!$D$4</c:f>
              <c:strCache>
                <c:ptCount val="1"/>
                <c:pt idx="0">
                  <c:v>Entre 5 y 7 días</c:v>
                </c:pt>
              </c:strCache>
            </c:strRef>
          </c:tx>
          <c:spPr>
            <a:solidFill>
              <a:srgbClr val="F48B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'I.5 Duración del viaje con el d'!$B$5:$B$7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'I.5 Duración del viaje con el d'!$D$5:$D$7</c:f>
              <c:numCache>
                <c:ptCount val="3"/>
                <c:pt idx="0">
                  <c:v>0.40476190476190477</c:v>
                </c:pt>
                <c:pt idx="1">
                  <c:v>0.5533596837944664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'I.5 Duración del viaje con el d'!$E$4</c:f>
              <c:strCache>
                <c:ptCount val="1"/>
                <c:pt idx="0">
                  <c:v>Entre 8 y 10 días</c:v>
                </c:pt>
              </c:strCache>
            </c:strRef>
          </c:tx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'I.5 Duración del viaje con el d'!$B$5:$B$7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'I.5 Duración del viaje con el d'!$E$5:$E$7</c:f>
              <c:numCache>
                <c:ptCount val="3"/>
                <c:pt idx="0">
                  <c:v>0.047619047619047616</c:v>
                </c:pt>
                <c:pt idx="1">
                  <c:v>0.08300395256916997</c:v>
                </c:pt>
                <c:pt idx="2">
                  <c:v>0.1923076923076923</c:v>
                </c:pt>
              </c:numCache>
            </c:numRef>
          </c:val>
        </c:ser>
        <c:ser>
          <c:idx val="3"/>
          <c:order val="3"/>
          <c:tx>
            <c:strRef>
              <c:f>'I.5 Duración del viaje con el d'!$F$4</c:f>
              <c:strCache>
                <c:ptCount val="1"/>
                <c:pt idx="0">
                  <c:v>Más de 11 días</c:v>
                </c:pt>
              </c:strCache>
            </c:strRef>
          </c:tx>
          <c:spPr>
            <a:solidFill>
              <a:srgbClr val="A71B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'I.5 Duración del viaje con el d'!$B$5:$B$7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'I.5 Duración del viaje con el d'!$F$5:$F$7</c:f>
              <c:numCache>
                <c:ptCount val="3"/>
                <c:pt idx="0">
                  <c:v>0.047619047619047616</c:v>
                </c:pt>
                <c:pt idx="1">
                  <c:v>0.05533596837944664</c:v>
                </c:pt>
                <c:pt idx="2">
                  <c:v>0.07692307692307693</c:v>
                </c:pt>
              </c:numCache>
            </c:numRef>
          </c:val>
        </c:ser>
        <c:axId val="39250802"/>
        <c:axId val="17712899"/>
      </c:barChart>
      <c:catAx>
        <c:axId val="39250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auto val="1"/>
        <c:lblOffset val="100"/>
        <c:noMultiLvlLbl val="0"/>
      </c:catAx>
      <c:valAx>
        <c:axId val="17712899"/>
        <c:scaling>
          <c:orientation val="minMax"/>
          <c:max val="0.6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508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933"/>
          <c:w val="0.954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8075"/>
          <c:w val="0.92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'I.6 Forma de organización del v'!$B$5</c:f>
              <c:strCache>
                <c:ptCount val="1"/>
                <c:pt idx="0">
                  <c:v>Agencia de viaje</c:v>
                </c:pt>
              </c:strCache>
            </c:strRef>
          </c:tx>
          <c:spPr>
            <a:solidFill>
              <a:srgbClr val="F9C3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'I.6 Forma de organización del v'!$C$4:$F$4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'I.6 Forma de organización del v'!$C$5:$F$5</c:f>
              <c:numCache>
                <c:ptCount val="4"/>
                <c:pt idx="0">
                  <c:v>0.081</c:v>
                </c:pt>
                <c:pt idx="1">
                  <c:v>0.071</c:v>
                </c:pt>
                <c:pt idx="2">
                  <c:v>0.064</c:v>
                </c:pt>
                <c:pt idx="3">
                  <c:v>0.045871559633027525</c:v>
                </c:pt>
              </c:numCache>
            </c:numRef>
          </c:val>
        </c:ser>
        <c:ser>
          <c:idx val="1"/>
          <c:order val="1"/>
          <c:tx>
            <c:strRef>
              <c:f>'I.6 Forma de organización del v'!$B$6</c:f>
              <c:strCache>
                <c:ptCount val="1"/>
                <c:pt idx="0">
                  <c:v>A través de la empresa, organizaciones, asociaciones…</c:v>
                </c:pt>
              </c:strCache>
            </c:strRef>
          </c:tx>
          <c:spPr>
            <a:solidFill>
              <a:srgbClr val="F48B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'I.6 Forma de organización del v'!$C$4:$F$4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'I.6 Forma de organización del v'!$C$6:$F$6</c:f>
              <c:numCache>
                <c:ptCount val="4"/>
                <c:pt idx="0">
                  <c:v>0.016</c:v>
                </c:pt>
                <c:pt idx="1">
                  <c:v>0.013</c:v>
                </c:pt>
                <c:pt idx="2">
                  <c:v>0.008</c:v>
                </c:pt>
                <c:pt idx="3">
                  <c:v>0.009174311926605505</c:v>
                </c:pt>
              </c:numCache>
            </c:numRef>
          </c:val>
        </c:ser>
        <c:ser>
          <c:idx val="2"/>
          <c:order val="2"/>
          <c:tx>
            <c:strRef>
              <c:f>'I.6 Forma de organización del v'!$B$7</c:f>
              <c:strCache>
                <c:ptCount val="1"/>
                <c:pt idx="0">
                  <c:v>A través de Internet</c:v>
                </c:pt>
              </c:strCache>
            </c:strRef>
          </c:tx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'I.6 Forma de organización del v'!$C$4:$F$4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'I.6 Forma de organización del v'!$C$7:$F$7</c:f>
              <c:numCache>
                <c:ptCount val="4"/>
                <c:pt idx="0">
                  <c:v>0.083</c:v>
                </c:pt>
                <c:pt idx="1">
                  <c:v>0.082</c:v>
                </c:pt>
                <c:pt idx="2">
                  <c:v>0.095</c:v>
                </c:pt>
                <c:pt idx="3">
                  <c:v>0.11009174311926605</c:v>
                </c:pt>
              </c:numCache>
            </c:numRef>
          </c:val>
        </c:ser>
        <c:ser>
          <c:idx val="3"/>
          <c:order val="3"/>
          <c:tx>
            <c:strRef>
              <c:f>'I.6 Forma de organización del v'!$B$9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A71B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'I.6 Forma de organización del v'!$C$4:$F$4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'I.6 Forma de organización del v'!$C$9:$F$9</c:f>
              <c:numCache>
                <c:ptCount val="4"/>
                <c:pt idx="0">
                  <c:v>0</c:v>
                </c:pt>
                <c:pt idx="1">
                  <c:v>0.002</c:v>
                </c:pt>
                <c:pt idx="2">
                  <c:v>0</c:v>
                </c:pt>
                <c:pt idx="3">
                  <c:v>0.039755351681957186</c:v>
                </c:pt>
              </c:numCache>
            </c:numRef>
          </c:val>
        </c:ser>
        <c:axId val="25198364"/>
        <c:axId val="2545868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458685"/>
        <c:crosses val="autoZero"/>
        <c:auto val="1"/>
        <c:lblOffset val="100"/>
        <c:noMultiLvlLbl val="0"/>
      </c:catAx>
      <c:valAx>
        <c:axId val="25458685"/>
        <c:scaling>
          <c:orientation val="minMax"/>
          <c:max val="0.1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98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5"/>
          <c:y val="0.94875"/>
          <c:w val="0.86625"/>
          <c:h val="0.0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88"/>
          <c:y val="0.239"/>
          <c:w val="0.64425"/>
          <c:h val="0.481"/>
        </c:manualLayout>
      </c:layout>
      <c:pie3DChart>
        <c:varyColors val="1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9C3C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E2B7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9C3C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A traves de agencias, internet, organizaciones, etc.
20,8%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'I.6 Forma de organización del v'!$B$18:$B$19</c:f>
              <c:strCache>
                <c:ptCount val="2"/>
                <c:pt idx="0">
                  <c:v>Por cuenta propia</c:v>
                </c:pt>
                <c:pt idx="1">
                  <c:v>A traves de agencias, internet, organizaciones, etc.</c:v>
                </c:pt>
              </c:strCache>
            </c:strRef>
          </c:cat>
          <c:val>
            <c:numRef>
              <c:f>'I.6 Forma de organización del v'!$C$18:$C$19</c:f>
              <c:numCache>
                <c:ptCount val="2"/>
                <c:pt idx="0">
                  <c:v>0.7920489296636086</c:v>
                </c:pt>
                <c:pt idx="1">
                  <c:v>0.20795107033639143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7175"/>
          <c:w val="0.923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'I.6.2 Organizacion viaje-destin'!$B$5</c:f>
              <c:strCache>
                <c:ptCount val="1"/>
                <c:pt idx="0">
                  <c:v>Agencia de viajes</c:v>
                </c:pt>
              </c:strCache>
            </c:strRef>
          </c:tx>
          <c:spPr>
            <a:solidFill>
              <a:srgbClr val="F9C3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'I.6.2 Organizacion viaje-destin'!$C$4:$E$4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'I.6.2 Organizacion viaje-destin'!$C$5:$E$5</c:f>
              <c:numCache>
                <c:ptCount val="3"/>
                <c:pt idx="0">
                  <c:v>0.07142857142857144</c:v>
                </c:pt>
                <c:pt idx="1">
                  <c:v>0.035573122529644265</c:v>
                </c:pt>
                <c:pt idx="2">
                  <c:v>0.11538461538461538</c:v>
                </c:pt>
              </c:numCache>
            </c:numRef>
          </c:val>
        </c:ser>
        <c:ser>
          <c:idx val="1"/>
          <c:order val="1"/>
          <c:tx>
            <c:strRef>
              <c:f>'I.6.2 Organizacion viaje-destin'!$B$6</c:f>
              <c:strCache>
                <c:ptCount val="1"/>
                <c:pt idx="0">
                  <c:v>Por cuenta propia a traves de internet</c:v>
                </c:pt>
              </c:strCache>
            </c:strRef>
          </c:tx>
          <c:spPr>
            <a:solidFill>
              <a:srgbClr val="F48B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'I.6.2 Organizacion viaje-destin'!$C$4:$E$4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'I.6.2 Organizacion viaje-destin'!$C$6:$E$6</c:f>
              <c:numCache>
                <c:ptCount val="3"/>
                <c:pt idx="0">
                  <c:v>0.047619047619047616</c:v>
                </c:pt>
                <c:pt idx="1">
                  <c:v>0.06324110671936758</c:v>
                </c:pt>
                <c:pt idx="2">
                  <c:v>0.6153846153846154</c:v>
                </c:pt>
              </c:numCache>
            </c:numRef>
          </c:val>
        </c:ser>
        <c:ser>
          <c:idx val="2"/>
          <c:order val="2"/>
          <c:tx>
            <c:strRef>
              <c:f>'I.6.2 Organizacion viaje-destin'!$B$7</c:f>
              <c:strCache>
                <c:ptCount val="1"/>
                <c:pt idx="0">
                  <c:v>Por cuenta propia por otros medios</c:v>
                </c:pt>
              </c:strCache>
            </c:strRef>
          </c:tx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'I.6.2 Organizacion viaje-destin'!$C$4:$E$4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'I.6.2 Organizacion viaje-destin'!$C$7:$E$7</c:f>
              <c:numCache>
                <c:ptCount val="3"/>
                <c:pt idx="0">
                  <c:v>0.8571428571428571</c:v>
                </c:pt>
                <c:pt idx="1">
                  <c:v>0.8458498023715415</c:v>
                </c:pt>
                <c:pt idx="2">
                  <c:v>0.23076923076923075</c:v>
                </c:pt>
              </c:numCache>
            </c:numRef>
          </c:val>
        </c:ser>
        <c:ser>
          <c:idx val="3"/>
          <c:order val="3"/>
          <c:tx>
            <c:strRef>
              <c:f>'I.6.2 Organizacion viaje-destin'!$B$8</c:f>
              <c:strCache>
                <c:ptCount val="1"/>
                <c:pt idx="0">
                  <c:v>A través de organizaciones, asociaciones</c:v>
                </c:pt>
              </c:strCache>
            </c:strRef>
          </c:tx>
          <c:spPr>
            <a:solidFill>
              <a:srgbClr val="A71B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'I.6.2 Organizacion viaje-destin'!$C$4:$E$4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'I.6.2 Organizacion viaje-destin'!$C$8:$E$8</c:f>
              <c:numCache>
                <c:ptCount val="3"/>
                <c:pt idx="0">
                  <c:v>0</c:v>
                </c:pt>
                <c:pt idx="1">
                  <c:v>0.011857707509881424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'I.6.2 Organizacion viaje-destin'!$B$9</c:f>
              <c:strCache>
                <c:ptCount val="1"/>
                <c:pt idx="0">
                  <c:v>Otro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'I.6.2 Organizacion viaje-destin'!$C$4:$E$4</c:f>
              <c:strCache>
                <c:ptCount val="3"/>
                <c:pt idx="0">
                  <c:v>A otra localidad de la Comunidad de Madrid</c:v>
                </c:pt>
                <c:pt idx="1">
                  <c:v>A otra Comunidad Autónoma</c:v>
                </c:pt>
                <c:pt idx="2">
                  <c:v>A otro pais</c:v>
                </c:pt>
              </c:strCache>
            </c:strRef>
          </c:cat>
          <c:val>
            <c:numRef>
              <c:f>'I.6.2 Organizacion viaje-destin'!$C$9:$E$9</c:f>
              <c:numCache>
                <c:ptCount val="3"/>
                <c:pt idx="0">
                  <c:v>0.023809523809523808</c:v>
                </c:pt>
                <c:pt idx="1">
                  <c:v>0.039525691699604744</c:v>
                </c:pt>
                <c:pt idx="2">
                  <c:v>0.038461538461538464</c:v>
                </c:pt>
              </c:numCache>
            </c:numRef>
          </c:val>
        </c:ser>
        <c:axId val="27801574"/>
        <c:axId val="48887575"/>
      </c:bar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0157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75"/>
          <c:y val="0.88475"/>
          <c:w val="0.917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7725"/>
          <c:w val="0.921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E2B7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'I.7 Tipo de viaje para los años'!$C$4:$G$4</c:f>
              <c:strCache>
                <c:ptCount val="5"/>
                <c:pt idx="0">
                  <c:v>Viaje programado</c:v>
                </c:pt>
                <c:pt idx="1">
                  <c:v>Viaje programado sin alojamiento</c:v>
                </c:pt>
                <c:pt idx="2">
                  <c:v>Viaje sin programar</c:v>
                </c:pt>
                <c:pt idx="3">
                  <c:v>Viaje a casa de familiares/amigos</c:v>
                </c:pt>
                <c:pt idx="4">
                  <c:v>Otro</c:v>
                </c:pt>
              </c:strCache>
            </c:strRef>
          </c:cat>
          <c:val>
            <c:numRef>
              <c:f>'I.7 Tipo de viaje para los años'!$C$8:$G$8</c:f>
              <c:numCache>
                <c:ptCount val="5"/>
                <c:pt idx="0">
                  <c:v>0.14067278287461774</c:v>
                </c:pt>
                <c:pt idx="1">
                  <c:v>0.024464831804281342</c:v>
                </c:pt>
                <c:pt idx="2">
                  <c:v>0.308868501529052</c:v>
                </c:pt>
                <c:pt idx="3">
                  <c:v>0.4311926605504587</c:v>
                </c:pt>
                <c:pt idx="4">
                  <c:v>0.07339449541284404</c:v>
                </c:pt>
              </c:numCache>
            </c:numRef>
          </c:val>
        </c:ser>
        <c:gapWidth val="100"/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auto val="1"/>
        <c:lblOffset val="100"/>
        <c:noMultiLvlLbl val="0"/>
      </c:catAx>
      <c:valAx>
        <c:axId val="470609"/>
        <c:scaling>
          <c:orientation val="minMax"/>
          <c:max val="0.6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3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325"/>
          <c:w val="0.922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'I.7.2 Tipo viaje-destino'!$B$6</c:f>
              <c:strCache>
                <c:ptCount val="1"/>
                <c:pt idx="0">
                  <c:v>Viaje programado (transporte+alojamiento+desplazamientos)</c:v>
                </c:pt>
              </c:strCache>
            </c:strRef>
          </c:tx>
          <c:spPr>
            <a:solidFill>
              <a:srgbClr val="F9C3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'I.7.2 Tipo viaje-destino'!$C$4:$E$5</c:f>
              <c:multiLvlStrCache>
                <c:ptCount val="3"/>
                <c:lvl>
                  <c:pt idx="0">
                    <c:v>A otra localidad de la Comunidad de Madrid</c:v>
                  </c:pt>
                  <c:pt idx="1">
                    <c:v>A otra Comunidad Autónoma</c:v>
                  </c:pt>
                  <c:pt idx="2">
                    <c:v>A otro pais</c:v>
                  </c:pt>
                </c:lvl>
              </c:multiLvlStrCache>
            </c:multiLvlStrRef>
          </c:cat>
          <c:val>
            <c:numRef>
              <c:f>'I.7.2 Tipo viaje-destino'!$C$6:$E$6</c:f>
              <c:numCache>
                <c:ptCount val="3"/>
                <c:pt idx="0">
                  <c:v>0.14285714285714288</c:v>
                </c:pt>
                <c:pt idx="1">
                  <c:v>0.10276679841897232</c:v>
                </c:pt>
                <c:pt idx="2">
                  <c:v>0.4615384615384615</c:v>
                </c:pt>
              </c:numCache>
            </c:numRef>
          </c:val>
        </c:ser>
        <c:ser>
          <c:idx val="1"/>
          <c:order val="1"/>
          <c:tx>
            <c:strRef>
              <c:f>'I.7.2 Tipo viaje-destino'!$B$7</c:f>
              <c:strCache>
                <c:ptCount val="1"/>
                <c:pt idx="0">
                  <c:v>Viaje programado sin alojamiento</c:v>
                </c:pt>
              </c:strCache>
            </c:strRef>
          </c:tx>
          <c:spPr>
            <a:solidFill>
              <a:srgbClr val="F48B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'I.7.2 Tipo viaje-destino'!$C$4:$E$5</c:f>
              <c:multiLvlStrCache>
                <c:ptCount val="3"/>
                <c:lvl>
                  <c:pt idx="0">
                    <c:v>A otra localidad de la Comunidad de Madrid</c:v>
                  </c:pt>
                  <c:pt idx="1">
                    <c:v>A otra Comunidad Autónoma</c:v>
                  </c:pt>
                  <c:pt idx="2">
                    <c:v>A otro pais</c:v>
                  </c:pt>
                </c:lvl>
              </c:multiLvlStrCache>
            </c:multiLvlStrRef>
          </c:cat>
          <c:val>
            <c:numRef>
              <c:f>'I.7.2 Tipo viaje-destino'!$C$7:$E$7</c:f>
              <c:numCache>
                <c:ptCount val="3"/>
                <c:pt idx="0">
                  <c:v>0.023809523809523808</c:v>
                </c:pt>
                <c:pt idx="1">
                  <c:v>0.019762845849802372</c:v>
                </c:pt>
                <c:pt idx="2">
                  <c:v>0.07692307692307693</c:v>
                </c:pt>
              </c:numCache>
            </c:numRef>
          </c:val>
        </c:ser>
        <c:ser>
          <c:idx val="2"/>
          <c:order val="2"/>
          <c:tx>
            <c:strRef>
              <c:f>'I.7.2 Tipo viaje-destino'!$B$8</c:f>
              <c:strCache>
                <c:ptCount val="1"/>
                <c:pt idx="0">
                  <c:v>Viaje sin programar</c:v>
                </c:pt>
              </c:strCache>
            </c:strRef>
          </c:tx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'I.7.2 Tipo viaje-destino'!$C$4:$E$5</c:f>
              <c:multiLvlStrCache>
                <c:ptCount val="3"/>
                <c:lvl>
                  <c:pt idx="0">
                    <c:v>A otra localidad de la Comunidad de Madrid</c:v>
                  </c:pt>
                  <c:pt idx="1">
                    <c:v>A otra Comunidad Autónoma</c:v>
                  </c:pt>
                  <c:pt idx="2">
                    <c:v>A otro pais</c:v>
                  </c:pt>
                </c:lvl>
              </c:multiLvlStrCache>
            </c:multiLvlStrRef>
          </c:cat>
          <c:val>
            <c:numRef>
              <c:f>'I.7.2 Tipo viaje-destino'!$C$8:$E$8</c:f>
              <c:numCache>
                <c:ptCount val="3"/>
                <c:pt idx="0">
                  <c:v>0.21428571428571427</c:v>
                </c:pt>
                <c:pt idx="1">
                  <c:v>0.3359683794466403</c:v>
                </c:pt>
                <c:pt idx="2">
                  <c:v>0.15384615384615385</c:v>
                </c:pt>
              </c:numCache>
            </c:numRef>
          </c:val>
        </c:ser>
        <c:ser>
          <c:idx val="3"/>
          <c:order val="3"/>
          <c:tx>
            <c:strRef>
              <c:f>'I.7.2 Tipo viaje-destino'!$B$9</c:f>
              <c:strCache>
                <c:ptCount val="1"/>
                <c:pt idx="0">
                  <c:v>Viaje a casa de familiares/amigos</c:v>
                </c:pt>
              </c:strCache>
            </c:strRef>
          </c:tx>
          <c:spPr>
            <a:solidFill>
              <a:srgbClr val="A71B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'I.7.2 Tipo viaje-destino'!$C$4:$E$5</c:f>
              <c:multiLvlStrCache>
                <c:ptCount val="3"/>
                <c:lvl>
                  <c:pt idx="0">
                    <c:v>A otra localidad de la Comunidad de Madrid</c:v>
                  </c:pt>
                  <c:pt idx="1">
                    <c:v>A otra Comunidad Autónoma</c:v>
                  </c:pt>
                  <c:pt idx="2">
                    <c:v>A otro pais</c:v>
                  </c:pt>
                </c:lvl>
              </c:multiLvlStrCache>
            </c:multiLvlStrRef>
          </c:cat>
          <c:val>
            <c:numRef>
              <c:f>'I.7.2 Tipo viaje-destino'!$C$9:$E$9</c:f>
              <c:numCache>
                <c:ptCount val="3"/>
                <c:pt idx="0">
                  <c:v>0.5714285714285715</c:v>
                </c:pt>
                <c:pt idx="1">
                  <c:v>0.4308300395256917</c:v>
                </c:pt>
                <c:pt idx="2">
                  <c:v>0.2692307692307692</c:v>
                </c:pt>
              </c:numCache>
            </c:numRef>
          </c:val>
        </c:ser>
        <c:ser>
          <c:idx val="4"/>
          <c:order val="4"/>
          <c:tx>
            <c:strRef>
              <c:f>'I.7.2 Tipo viaje-destino'!$B$10</c:f>
              <c:strCache>
                <c:ptCount val="1"/>
                <c:pt idx="0">
                  <c:v>Otro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'I.7.2 Tipo viaje-destino'!$C$4:$E$5</c:f>
              <c:multiLvlStrCache>
                <c:ptCount val="3"/>
                <c:lvl>
                  <c:pt idx="0">
                    <c:v>A otra localidad de la Comunidad de Madrid</c:v>
                  </c:pt>
                  <c:pt idx="1">
                    <c:v>A otra Comunidad Autónoma</c:v>
                  </c:pt>
                  <c:pt idx="2">
                    <c:v>A otro pais</c:v>
                  </c:pt>
                </c:lvl>
              </c:multiLvlStrCache>
            </c:multiLvlStrRef>
          </c:cat>
          <c:val>
            <c:numRef>
              <c:f>'I.7.2 Tipo viaje-destino'!$C$10:$E$10</c:f>
              <c:numCache>
                <c:ptCount val="3"/>
                <c:pt idx="0">
                  <c:v>0.047619047619047616</c:v>
                </c:pt>
                <c:pt idx="1">
                  <c:v>0.08695652173913043</c:v>
                </c:pt>
                <c:pt idx="2">
                  <c:v>0</c:v>
                </c:pt>
              </c:numCache>
            </c:numRef>
          </c:val>
        </c:ser>
        <c:axId val="4235482"/>
        <c:axId val="38119339"/>
      </c:barChart>
      <c:catAx>
        <c:axId val="423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  <c:max val="0.6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1375"/>
          <c:w val="0.9335"/>
          <c:h val="0.1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6725"/>
          <c:w val="0.929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'I.8 Atractivo del viaje por des'!$B$5:$B$11</c:f>
              <c:strCache>
                <c:ptCount val="7"/>
                <c:pt idx="0">
                  <c:v>Playa y sol</c:v>
                </c:pt>
                <c:pt idx="1">
                  <c:v>Nieve</c:v>
                </c:pt>
                <c:pt idx="2">
                  <c:v>Campo o medio rural</c:v>
                </c:pt>
                <c:pt idx="3">
                  <c:v>Cultural</c:v>
                </c:pt>
                <c:pt idx="4">
                  <c:v>Visita a la familia</c:v>
                </c:pt>
                <c:pt idx="5">
                  <c:v>Aventura</c:v>
                </c:pt>
                <c:pt idx="6">
                  <c:v>Otros</c:v>
                </c:pt>
              </c:strCache>
            </c:strRef>
          </c:cat>
          <c:val>
            <c:numRef>
              <c:f>'I.8 Atractivo del viaje por des'!$G$5:$G$11</c:f>
              <c:numCache>
                <c:ptCount val="7"/>
                <c:pt idx="0">
                  <c:v>0.1865443425076453</c:v>
                </c:pt>
                <c:pt idx="1">
                  <c:v>0.012232415902140671</c:v>
                </c:pt>
                <c:pt idx="2">
                  <c:v>0.290519877675841</c:v>
                </c:pt>
                <c:pt idx="3">
                  <c:v>0.0764525993883792</c:v>
                </c:pt>
                <c:pt idx="4">
                  <c:v>0.3730886850152906</c:v>
                </c:pt>
                <c:pt idx="5">
                  <c:v>0.027522935779816512</c:v>
                </c:pt>
                <c:pt idx="6">
                  <c:v>0.012232415902140671</c:v>
                </c:pt>
              </c:numCache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1"/>
        <c:lblOffset val="60"/>
        <c:noMultiLvlLbl val="0"/>
      </c:catAx>
      <c:valAx>
        <c:axId val="658725"/>
        <c:scaling>
          <c:orientation val="minMax"/>
          <c:max val="0.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2973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275"/>
          <c:w val="0.922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'I.9 Lugar de pernoctación'!$B$5:$B$10</c:f>
              <c:strCache>
                <c:ptCount val="6"/>
                <c:pt idx="0">
                  <c:v>Segunda vivienda</c:v>
                </c:pt>
                <c:pt idx="1">
                  <c:v>Hotel, apartahotel</c:v>
                </c:pt>
                <c:pt idx="2">
                  <c:v>Casa o apartamento de alquiler</c:v>
                </c:pt>
                <c:pt idx="3">
                  <c:v>Camping o carvana</c:v>
                </c:pt>
                <c:pt idx="4">
                  <c:v>Casa de familiares o amigos</c:v>
                </c:pt>
                <c:pt idx="5">
                  <c:v>Otros</c:v>
                </c:pt>
              </c:strCache>
            </c:strRef>
          </c:cat>
          <c:val>
            <c:numRef>
              <c:f>'I.9 Lugar de pernoctación'!$C$5:$C$10</c:f>
              <c:numCache>
                <c:ptCount val="6"/>
                <c:pt idx="0">
                  <c:v>0.345565749235474</c:v>
                </c:pt>
                <c:pt idx="1">
                  <c:v>0.16513761467889906</c:v>
                </c:pt>
                <c:pt idx="2">
                  <c:v>0.01529051987767584</c:v>
                </c:pt>
                <c:pt idx="3">
                  <c:v>0.009174311926605505</c:v>
                </c:pt>
                <c:pt idx="4">
                  <c:v>0.42813455657492355</c:v>
                </c:pt>
                <c:pt idx="5">
                  <c:v>0.01834862385321101</c:v>
                </c:pt>
              </c:numCache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56735"/>
        <c:crosses val="autoZero"/>
        <c:auto val="1"/>
        <c:lblOffset val="60"/>
        <c:noMultiLvlLbl val="0"/>
      </c:catAx>
      <c:valAx>
        <c:axId val="53356735"/>
        <c:scaling>
          <c:orientation val="minMax"/>
          <c:max val="0.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85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71B52"/>
              </a:solidFill>
              <a:ln w="3175">
                <a:noFill/>
              </a:ln>
            </c:spPr>
          </c:dPt>
          <c:dPt>
            <c:idx val="2"/>
            <c:spPr>
              <a:ln w="3175">
                <a:noFill/>
              </a:ln>
            </c:spPr>
          </c:dPt>
          <c:dPt>
            <c:idx val="3"/>
            <c:spPr>
              <a:solidFill>
                <a:srgbClr val="F9C3C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'I.10 Var gasto y sit hogar'!$D$5:$H$5</c:f>
              <c:strCache>
                <c:ptCount val="5"/>
                <c:pt idx="0">
                  <c:v>Más</c:v>
                </c:pt>
                <c:pt idx="1">
                  <c:v>Igual</c:v>
                </c:pt>
                <c:pt idx="2">
                  <c:v>Menos</c:v>
                </c:pt>
                <c:pt idx="3">
                  <c:v>El año pasado no salió</c:v>
                </c:pt>
                <c:pt idx="4">
                  <c:v>NS/NC</c:v>
                </c:pt>
              </c:strCache>
            </c:strRef>
          </c:cat>
          <c:val>
            <c:numRef>
              <c:f>'I.10 Var gasto y sit hogar'!$D$10:$H$10</c:f>
              <c:numCache>
                <c:ptCount val="5"/>
                <c:pt idx="0">
                  <c:v>0.033639143730886854</c:v>
                </c:pt>
                <c:pt idx="1">
                  <c:v>0.6146788990825688</c:v>
                </c:pt>
                <c:pt idx="2">
                  <c:v>0.3058103975535168</c:v>
                </c:pt>
                <c:pt idx="3">
                  <c:v>0.012232415902140671</c:v>
                </c:pt>
                <c:pt idx="4">
                  <c:v>0.033639143730886854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34"/>
          <c:w val="0.9742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'I.11 Aspectos en los que pien..'!$C$4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'I.11 Aspectos en los que pien..'!$B$5:$B$9</c:f>
              <c:strCache>
                <c:ptCount val="5"/>
                <c:pt idx="0">
                  <c:v>El lugar elegido de vacaciones</c:v>
                </c:pt>
                <c:pt idx="1">
                  <c:v>La duración</c:v>
                </c:pt>
                <c:pt idx="2">
                  <c:v>El tipo de alojamiento</c:v>
                </c:pt>
                <c:pt idx="3">
                  <c:v>La organización de los gastos diarios</c:v>
                </c:pt>
                <c:pt idx="4">
                  <c:v>El transporte elegido</c:v>
                </c:pt>
              </c:strCache>
            </c:strRef>
          </c:cat>
          <c:val>
            <c:numRef>
              <c:f>'I.11 Aspectos en los que pien..'!$C$5:$C$9</c:f>
              <c:numCache>
                <c:ptCount val="5"/>
                <c:pt idx="0">
                  <c:v>0.32</c:v>
                </c:pt>
                <c:pt idx="1">
                  <c:v>0.36</c:v>
                </c:pt>
                <c:pt idx="2">
                  <c:v>0.36</c:v>
                </c:pt>
                <c:pt idx="3">
                  <c:v>0.78</c:v>
                </c:pt>
                <c:pt idx="4">
                  <c:v>0.24</c:v>
                </c:pt>
              </c:numCache>
            </c:numRef>
          </c:val>
        </c:ser>
        <c:overlap val="100"/>
        <c:axId val="10448568"/>
        <c:axId val="26928249"/>
      </c:barChart>
      <c:catAx>
        <c:axId val="10448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  <c:max val="0.9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44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55"/>
          <c:w val="0.92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'I.1Cambio de comportamiento SS.'!$D$6</c:f>
              <c:strCache>
                <c:ptCount val="1"/>
                <c:pt idx="0">
                  <c:v>Piensa viajar este año</c:v>
                </c:pt>
              </c:strCache>
            </c:strRef>
          </c:tx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'I.1Cambio de comportamiento SS.'!$C$7:$C$10</c:f>
              <c:strCache>
                <c:ptCount val="4"/>
                <c:pt idx="0">
                  <c:v>Siempre viaja</c:v>
                </c:pt>
                <c:pt idx="1">
                  <c:v>La mayoría de los años</c:v>
                </c:pt>
                <c:pt idx="2">
                  <c:v>Normalmente no</c:v>
                </c:pt>
                <c:pt idx="3">
                  <c:v>Nunca viaja</c:v>
                </c:pt>
              </c:strCache>
            </c:strRef>
          </c:cat>
          <c:val>
            <c:numRef>
              <c:f>'I.1Cambio de comportamiento SS.'!$D$7:$D$10</c:f>
              <c:numCache>
                <c:ptCount val="4"/>
                <c:pt idx="0">
                  <c:v>0.9221556886227544</c:v>
                </c:pt>
                <c:pt idx="1">
                  <c:v>0.6196581196581197</c:v>
                </c:pt>
                <c:pt idx="2">
                  <c:v>0.0489795918367347</c:v>
                </c:pt>
                <c:pt idx="3">
                  <c:v>0.018633540372670808</c:v>
                </c:pt>
              </c:numCache>
            </c:numRef>
          </c:val>
        </c:ser>
        <c:ser>
          <c:idx val="1"/>
          <c:order val="1"/>
          <c:tx>
            <c:strRef>
              <c:f>'I.1Cambio de comportamiento SS.'!$E$6</c:f>
              <c:strCache>
                <c:ptCount val="1"/>
                <c:pt idx="0">
                  <c:v>No piensa viajar este año</c:v>
                </c:pt>
              </c:strCache>
            </c:strRef>
          </c:tx>
          <c:spPr>
            <a:solidFill>
              <a:srgbClr val="F48B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'I.1Cambio de comportamiento SS.'!$C$7:$C$10</c:f>
              <c:strCache>
                <c:ptCount val="4"/>
                <c:pt idx="0">
                  <c:v>Siempre viaja</c:v>
                </c:pt>
                <c:pt idx="1">
                  <c:v>La mayoría de los años</c:v>
                </c:pt>
                <c:pt idx="2">
                  <c:v>Normalmente no</c:v>
                </c:pt>
                <c:pt idx="3">
                  <c:v>Nunca viaja</c:v>
                </c:pt>
              </c:strCache>
            </c:strRef>
          </c:cat>
          <c:val>
            <c:numRef>
              <c:f>'I.1Cambio de comportamiento SS.'!$E$7:$E$10</c:f>
              <c:numCache>
                <c:ptCount val="4"/>
                <c:pt idx="0">
                  <c:v>0.04790419161676646</c:v>
                </c:pt>
                <c:pt idx="1">
                  <c:v>0.2094017094017094</c:v>
                </c:pt>
                <c:pt idx="2">
                  <c:v>0.8816326530612245</c:v>
                </c:pt>
                <c:pt idx="3">
                  <c:v>0.9627329192546584</c:v>
                </c:pt>
              </c:numCache>
            </c:numRef>
          </c:val>
        </c:ser>
        <c:ser>
          <c:idx val="2"/>
          <c:order val="2"/>
          <c:tx>
            <c:strRef>
              <c:f>'I.1Cambio de comportamiento SS.'!$F$6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F9C3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'I.1Cambio de comportamiento SS.'!$C$7:$C$10</c:f>
              <c:strCache>
                <c:ptCount val="4"/>
                <c:pt idx="0">
                  <c:v>Siempre viaja</c:v>
                </c:pt>
                <c:pt idx="1">
                  <c:v>La mayoría de los años</c:v>
                </c:pt>
                <c:pt idx="2">
                  <c:v>Normalmente no</c:v>
                </c:pt>
                <c:pt idx="3">
                  <c:v>Nunca viaja</c:v>
                </c:pt>
              </c:strCache>
            </c:strRef>
          </c:cat>
          <c:val>
            <c:numRef>
              <c:f>'I.1Cambio de comportamiento SS.'!$F$7:$F$10</c:f>
              <c:numCache>
                <c:ptCount val="4"/>
                <c:pt idx="0">
                  <c:v>0.029940119760479042</c:v>
                </c:pt>
                <c:pt idx="1">
                  <c:v>0.17094017094017094</c:v>
                </c:pt>
                <c:pt idx="2">
                  <c:v>0.06938775510204082</c:v>
                </c:pt>
                <c:pt idx="3">
                  <c:v>0.018633540372670808</c:v>
                </c:pt>
              </c:numCache>
            </c:numRef>
          </c:val>
        </c:ser>
        <c:axId val="47310848"/>
        <c:axId val="23144449"/>
      </c:barChart>
      <c:cat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Suelen viajar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44449"/>
        <c:crosses val="autoZero"/>
        <c:auto val="1"/>
        <c:lblOffset val="100"/>
        <c:noMultiLvlLbl val="0"/>
      </c:catAx>
      <c:valAx>
        <c:axId val="23144449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1084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25"/>
          <c:y val="0.9045"/>
          <c:w val="0.86725"/>
          <c:h val="0.0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1425"/>
          <c:w val="0.92325"/>
          <c:h val="0.71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'I.12 Cómo financia el viaje'!$B$5:$B$9</c:f>
              <c:strCache>
                <c:ptCount val="5"/>
                <c:pt idx="0">
                  <c:v>Recurriendo a los ahorros</c:v>
                </c:pt>
                <c:pt idx="1">
                  <c:v>Mediante un crédito</c:v>
                </c:pt>
                <c:pt idx="2">
                  <c:v>Mediante un pago aplazado</c:v>
                </c:pt>
                <c:pt idx="3">
                  <c:v>Pidiendo un préstamo a familiares/amigos</c:v>
                </c:pt>
                <c:pt idx="4">
                  <c:v>Si recurrir a financiación alguna</c:v>
                </c:pt>
              </c:strCache>
            </c:strRef>
          </c:cat>
          <c:val>
            <c:numRef>
              <c:f>'I.12 Cómo financia el viaje'!$C$5:$C$9</c:f>
              <c:numCache>
                <c:ptCount val="5"/>
                <c:pt idx="0">
                  <c:v>0.7553516819571865</c:v>
                </c:pt>
                <c:pt idx="1">
                  <c:v>0.009174311926605505</c:v>
                </c:pt>
                <c:pt idx="2">
                  <c:v>0.003058103975535168</c:v>
                </c:pt>
                <c:pt idx="3">
                  <c:v>0.006116207951070336</c:v>
                </c:pt>
                <c:pt idx="4">
                  <c:v>0.1834862385321101</c:v>
                </c:pt>
              </c:numCache>
            </c:numRef>
          </c:val>
        </c:ser>
        <c:gapWidth val="100"/>
        <c:axId val="41027650"/>
        <c:axId val="33704531"/>
      </c:barChart>
      <c:catAx>
        <c:axId val="410276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  <c:max val="0.8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027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25"/>
          <c:w val="0.923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'I.13 Si recibe visitas y de dón'!$B$5:$B$10</c:f>
              <c:strCache>
                <c:ptCount val="6"/>
                <c:pt idx="0">
                  <c:v>Si, de la propia Comunidad de Madrid</c:v>
                </c:pt>
                <c:pt idx="1">
                  <c:v>Si, de otra Comunidad Autónoma</c:v>
                </c:pt>
                <c:pt idx="2">
                  <c:v>Si, de otro pais</c:v>
                </c:pt>
                <c:pt idx="3">
                  <c:v>Todavía no lo sabe</c:v>
                </c:pt>
                <c:pt idx="4">
                  <c:v>No</c:v>
                </c:pt>
                <c:pt idx="5">
                  <c:v>NS/NC</c:v>
                </c:pt>
              </c:strCache>
            </c:strRef>
          </c:cat>
          <c:val>
            <c:numRef>
              <c:f>'I.13 Si recibe visitas y de dón'!$C$5:$C$10</c:f>
              <c:numCache>
                <c:ptCount val="6"/>
                <c:pt idx="0">
                  <c:v>0.10402999062792878</c:v>
                </c:pt>
                <c:pt idx="1">
                  <c:v>0.05998125585754452</c:v>
                </c:pt>
                <c:pt idx="2">
                  <c:v>0.011246485473289597</c:v>
                </c:pt>
                <c:pt idx="3">
                  <c:v>0.11715089034676664</c:v>
                </c:pt>
                <c:pt idx="4">
                  <c:v>0.6560449859418931</c:v>
                </c:pt>
                <c:pt idx="5">
                  <c:v>0.051546391752577324</c:v>
                </c:pt>
              </c:numCache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auto val="1"/>
        <c:lblOffset val="100"/>
        <c:noMultiLvlLbl val="0"/>
      </c:catAx>
      <c:valAx>
        <c:axId val="45712461"/>
        <c:scaling>
          <c:orientation val="minMax"/>
          <c:max val="0.7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0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9675"/>
          <c:y val="0.1115"/>
          <c:w val="0.79675"/>
          <c:h val="0.841"/>
        </c:manualLayout>
      </c:layout>
      <c:pie3DChart>
        <c:varyColors val="1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E2B7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48BA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9C3C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71B5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7002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9C3C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'I.2.0 normalm viaja-motivos no '!$C$10:$C$14</c:f>
              <c:strCache>
                <c:ptCount val="5"/>
                <c:pt idx="0">
                  <c:v>No disponen de dinero</c:v>
                </c:pt>
                <c:pt idx="1">
                  <c:v>No tienen tiempo libre</c:v>
                </c:pt>
                <c:pt idx="2">
                  <c:v>No lo han preparado</c:v>
                </c:pt>
                <c:pt idx="3">
                  <c:v>Otro</c:v>
                </c:pt>
                <c:pt idx="4">
                  <c:v>NS/NC</c:v>
                </c:pt>
              </c:strCache>
            </c:strRef>
          </c:cat>
          <c:val>
            <c:numRef>
              <c:f>'I.2.0 normalm viaja-motivos no '!$D$10:$D$14</c:f>
              <c:numCache>
                <c:ptCount val="5"/>
                <c:pt idx="0">
                  <c:v>0.3469387755102041</c:v>
                </c:pt>
                <c:pt idx="1">
                  <c:v>0.1836734693877551</c:v>
                </c:pt>
                <c:pt idx="2">
                  <c:v>0.22448979591836735</c:v>
                </c:pt>
                <c:pt idx="3">
                  <c:v>0.1836734693877551</c:v>
                </c:pt>
                <c:pt idx="4">
                  <c:v>0.06122448979591837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975"/>
          <c:y val="0.27875"/>
          <c:w val="0.83975"/>
          <c:h val="0.527"/>
        </c:manualLayout>
      </c:layout>
      <c:pie3DChart>
        <c:varyColors val="1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7002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48BA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9C3C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71B5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'I.2.0 normalm viaja-motivos no '!$C$10:$C$14</c:f>
              <c:strCache>
                <c:ptCount val="5"/>
                <c:pt idx="0">
                  <c:v>No disponen de dinero</c:v>
                </c:pt>
                <c:pt idx="1">
                  <c:v>No tienen tiempo libre</c:v>
                </c:pt>
                <c:pt idx="2">
                  <c:v>No lo han preparado</c:v>
                </c:pt>
                <c:pt idx="3">
                  <c:v>Otro</c:v>
                </c:pt>
                <c:pt idx="4">
                  <c:v>NS/NC</c:v>
                </c:pt>
              </c:strCache>
            </c:strRef>
          </c:cat>
          <c:val>
            <c:numRef>
              <c:f>'I.2.0 normalm viaja-motivos no '!$G$10:$G$14</c:f>
              <c:numCache>
                <c:ptCount val="5"/>
                <c:pt idx="0">
                  <c:v>0.1</c:v>
                </c:pt>
                <c:pt idx="1">
                  <c:v>0.05</c:v>
                </c:pt>
                <c:pt idx="2">
                  <c:v>0.475</c:v>
                </c:pt>
                <c:pt idx="3">
                  <c:v>0.15</c:v>
                </c:pt>
                <c:pt idx="4">
                  <c:v>0.225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325"/>
          <c:y val="0.2915"/>
          <c:w val="0.78525"/>
          <c:h val="0.49425"/>
        </c:manualLayout>
      </c:layout>
      <c:pie3DChart>
        <c:varyColors val="1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E2B7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48BA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9C3C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71B5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7002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'I.2.0 normalm viaja-motivos no '!$C$9:$C$14</c:f>
              <c:strCache/>
            </c:strRef>
          </c:cat>
          <c:val>
            <c:numRef>
              <c:f>'I.2.0 normalm viaja-motivos no 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9025"/>
          <c:w val="0.924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'I.2 Motivos para no viajar'!$B$5:$B$9</c:f>
              <c:strCache>
                <c:ptCount val="5"/>
                <c:pt idx="0">
                  <c:v>No suelen viajar</c:v>
                </c:pt>
                <c:pt idx="1">
                  <c:v>No disponen de dinero</c:v>
                </c:pt>
                <c:pt idx="2">
                  <c:v>No tienen tiempo libre</c:v>
                </c:pt>
                <c:pt idx="3">
                  <c:v>No lo han preparado</c:v>
                </c:pt>
                <c:pt idx="4">
                  <c:v>Otro</c:v>
                </c:pt>
              </c:strCache>
            </c:strRef>
          </c:cat>
          <c:val>
            <c:numRef>
              <c:f>'I.2 Motivos para no viajar'!$C$5:$C$9</c:f>
              <c:numCache>
                <c:ptCount val="5"/>
                <c:pt idx="0">
                  <c:v>0.3662162162162162</c:v>
                </c:pt>
                <c:pt idx="1">
                  <c:v>0.2716216216216216</c:v>
                </c:pt>
                <c:pt idx="2">
                  <c:v>0.07702702702702703</c:v>
                </c:pt>
                <c:pt idx="3">
                  <c:v>0.13108108108108107</c:v>
                </c:pt>
                <c:pt idx="4">
                  <c:v>0.11756756756756756</c:v>
                </c:pt>
              </c:numCache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  <c:max val="0.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7345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 Evolución de la perspectivas de viaje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76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'I.3 Prespectivas de viaje'!$C$4</c:f>
              <c:strCache>
                <c:ptCount val="1"/>
                <c:pt idx="0">
                  <c:v>Sí, a otra localidad de la Comunidad de Madrid</c:v>
                </c:pt>
              </c:strCache>
            </c:strRef>
          </c:tx>
          <c:spPr>
            <a:ln w="25400">
              <a:solidFill>
                <a:srgbClr val="67002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7002B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'I.3 Prespectivas de viaje'!$B$5:$B$8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'I.3 Prespectivas de viaje'!$C$5:$C$8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'I.3 Prespectivas de viaje'!$D$4</c:f>
              <c:strCache>
                <c:ptCount val="1"/>
                <c:pt idx="0">
                  <c:v>Sí, a otra Comunidad Autónoma</c:v>
                </c:pt>
              </c:strCache>
            </c:strRef>
          </c:tx>
          <c:spPr>
            <a:ln w="25400">
              <a:solidFill>
                <a:srgbClr val="F48B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48BA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'I.3 Prespectivas de viaje'!$B$5:$B$8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'I.3 Prespectivas de viaje'!$D$5:$D$8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'I.3 Prespectivas de viaje'!$E$4</c:f>
              <c:strCache>
                <c:ptCount val="1"/>
                <c:pt idx="0">
                  <c:v>Sí, a otro país</c:v>
                </c:pt>
              </c:strCache>
            </c:strRef>
          </c:tx>
          <c:spPr>
            <a:ln w="25400">
              <a:solidFill>
                <a:srgbClr val="EE2B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EE2B7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'I.3 Prespectivas de viaje'!$B$5:$B$8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'I.3 Prespectivas de viaje'!$E$5:$E$8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'I.3 Prespectivas de viaje'!$F$4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A71B5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A71B52"/>
                </a:solidFill>
              </a:ln>
            </c:spPr>
          </c:marker>
          <c:cat>
            <c:numRef>
              <c:f>'I.3 Prespectivas de viaje'!$B$5:$B$8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'I.3 Prespectivas de viaje'!$F$5:$F$8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'I.3 Prespectivas de viaje'!$G$4</c:f>
              <c:strCache>
                <c:ptCount val="1"/>
                <c:pt idx="0">
                  <c:v>Ns/Nc</c:v>
                </c:pt>
              </c:strCache>
            </c:strRef>
          </c:tx>
          <c:spPr>
            <a:ln w="12700">
              <a:solidFill>
                <a:srgbClr val="F9C3C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9C3CB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'I.3 Prespectivas de viaje'!$B$5:$B$8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'I.3 Prespectivas de viaje'!$G$5:$G$8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  <c:max val="0.7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At val="1"/>
        <c:crossBetween val="between"/>
        <c:dispUnits/>
        <c:majorUnit val="0.05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949"/>
          <c:w val="0.86125"/>
          <c:h val="0.0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95"/>
          <c:w val="0.9247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'I.3 Prespectivas de viaje'!$B$5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A71B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'I.3 Prespectivas de viaje'!$C$4:$F$4</c:f>
              <c:strCache>
                <c:ptCount val="4"/>
                <c:pt idx="0">
                  <c:v>Sí, a otra localidad de la Comunidad de Madrid</c:v>
                </c:pt>
                <c:pt idx="1">
                  <c:v>Sí, a otra Comunidad Autónoma</c:v>
                </c:pt>
                <c:pt idx="2">
                  <c:v>Sí, a otro país</c:v>
                </c:pt>
                <c:pt idx="3">
                  <c:v>No</c:v>
                </c:pt>
              </c:strCache>
            </c:strRef>
          </c:cat>
          <c:val>
            <c:numRef>
              <c:f>'I.3 Prespectivas de viaje'!$C$5:$F$5</c:f>
              <c:numCache>
                <c:ptCount val="4"/>
                <c:pt idx="0">
                  <c:v>0.023</c:v>
                </c:pt>
                <c:pt idx="1">
                  <c:v>0.256</c:v>
                </c:pt>
                <c:pt idx="2">
                  <c:v>0.046</c:v>
                </c:pt>
                <c:pt idx="3">
                  <c:v>0.634</c:v>
                </c:pt>
              </c:numCache>
            </c:numRef>
          </c:val>
        </c:ser>
        <c:ser>
          <c:idx val="1"/>
          <c:order val="1"/>
          <c:tx>
            <c:strRef>
              <c:f>'I.3 Prespectivas de viaje'!$B$6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48B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'I.3 Prespectivas de viaje'!$C$4:$F$4</c:f>
              <c:strCache>
                <c:ptCount val="4"/>
                <c:pt idx="0">
                  <c:v>Sí, a otra localidad de la Comunidad de Madrid</c:v>
                </c:pt>
                <c:pt idx="1">
                  <c:v>Sí, a otra Comunidad Autónoma</c:v>
                </c:pt>
                <c:pt idx="2">
                  <c:v>Sí, a otro país</c:v>
                </c:pt>
                <c:pt idx="3">
                  <c:v>No</c:v>
                </c:pt>
              </c:strCache>
            </c:strRef>
          </c:cat>
          <c:val>
            <c:numRef>
              <c:f>'I.3 Prespectivas de viaje'!$C$6:$F$6</c:f>
              <c:numCache>
                <c:ptCount val="4"/>
                <c:pt idx="0">
                  <c:v>0.026</c:v>
                </c:pt>
                <c:pt idx="1">
                  <c:v>0.318</c:v>
                </c:pt>
                <c:pt idx="2">
                  <c:v>0.058</c:v>
                </c:pt>
                <c:pt idx="3">
                  <c:v>0.55</c:v>
                </c:pt>
              </c:numCache>
            </c:numRef>
          </c:val>
        </c:ser>
        <c:ser>
          <c:idx val="2"/>
          <c:order val="2"/>
          <c:tx>
            <c:strRef>
              <c:f>'I.3 Prespectivas de viaje'!$B$7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9C3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'I.3 Prespectivas de viaje'!$C$4:$F$4</c:f>
              <c:strCache>
                <c:ptCount val="4"/>
                <c:pt idx="0">
                  <c:v>Sí, a otra localidad de la Comunidad de Madrid</c:v>
                </c:pt>
                <c:pt idx="1">
                  <c:v>Sí, a otra Comunidad Autónoma</c:v>
                </c:pt>
                <c:pt idx="2">
                  <c:v>Sí, a otro país</c:v>
                </c:pt>
                <c:pt idx="3">
                  <c:v>No</c:v>
                </c:pt>
              </c:strCache>
            </c:strRef>
          </c:cat>
          <c:val>
            <c:numRef>
              <c:f>'I.3 Prespectivas de viaje'!$C$7:$F$7</c:f>
              <c:numCache>
                <c:ptCount val="4"/>
                <c:pt idx="0">
                  <c:v>0.045</c:v>
                </c:pt>
                <c:pt idx="1">
                  <c:v>0.325</c:v>
                </c:pt>
                <c:pt idx="2">
                  <c:v>0.048</c:v>
                </c:pt>
                <c:pt idx="3">
                  <c:v>0.497</c:v>
                </c:pt>
              </c:numCache>
            </c:numRef>
          </c:val>
        </c:ser>
        <c:ser>
          <c:idx val="3"/>
          <c:order val="3"/>
          <c:tx>
            <c:strRef>
              <c:f>'I.3 Prespectivas de viaje'!$B$8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'I.3 Prespectivas de viaje'!$C$4:$F$4</c:f>
              <c:strCache>
                <c:ptCount val="4"/>
                <c:pt idx="0">
                  <c:v>Sí, a otra localidad de la Comunidad de Madrid</c:v>
                </c:pt>
                <c:pt idx="1">
                  <c:v>Sí, a otra Comunidad Autónoma</c:v>
                </c:pt>
                <c:pt idx="2">
                  <c:v>Sí, a otro país</c:v>
                </c:pt>
                <c:pt idx="3">
                  <c:v>No</c:v>
                </c:pt>
              </c:strCache>
            </c:strRef>
          </c:cat>
          <c:val>
            <c:numRef>
              <c:f>'I.3 Prespectivas de viaje'!$C$8:$F$8</c:f>
              <c:numCache>
                <c:ptCount val="4"/>
                <c:pt idx="0">
                  <c:v>0.03936269915651359</c:v>
                </c:pt>
                <c:pt idx="1">
                  <c:v>0.2371134020618557</c:v>
                </c:pt>
                <c:pt idx="2">
                  <c:v>0.02436738519212746</c:v>
                </c:pt>
                <c:pt idx="3">
                  <c:v>0.6035613870665417</c:v>
                </c:pt>
              </c:numCache>
            </c:numRef>
          </c:val>
        </c:ser>
        <c:axId val="51669886"/>
        <c:axId val="62375791"/>
      </c:bar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75791"/>
        <c:crosses val="autoZero"/>
        <c:auto val="1"/>
        <c:lblOffset val="100"/>
        <c:noMultiLvlLbl val="0"/>
      </c:catAx>
      <c:valAx>
        <c:axId val="62375791"/>
        <c:scaling>
          <c:orientation val="minMax"/>
          <c:max val="0.7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69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4825"/>
          <c:w val="0.877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575"/>
          <c:w val="0.923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2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E2B7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'I.4 Duración de la estancia'!$B$5:$B$8</c:f>
              <c:strCache>
                <c:ptCount val="4"/>
                <c:pt idx="0">
                  <c:v>4 días o menos</c:v>
                </c:pt>
                <c:pt idx="1">
                  <c:v>Entre 5 y 7 días</c:v>
                </c:pt>
                <c:pt idx="2">
                  <c:v>Entre 8 y 10 días</c:v>
                </c:pt>
                <c:pt idx="3">
                  <c:v>Más de 11 dias</c:v>
                </c:pt>
              </c:strCache>
            </c:strRef>
          </c:cat>
          <c:val>
            <c:numRef>
              <c:f>'I.4 Duración de la estancia'!$C$5:$C$8</c:f>
              <c:numCache>
                <c:ptCount val="4"/>
                <c:pt idx="0">
                  <c:v>0.3211009174311926</c:v>
                </c:pt>
                <c:pt idx="1">
                  <c:v>0.5351681957186544</c:v>
                </c:pt>
                <c:pt idx="2">
                  <c:v>0.08868501529051988</c:v>
                </c:pt>
                <c:pt idx="3">
                  <c:v>0.055045871559633024</c:v>
                </c:pt>
              </c:numCache>
            </c:numRef>
          </c:val>
        </c:ser>
        <c:gapWidth val="100"/>
        <c:axId val="24511208"/>
        <c:axId val="19274281"/>
      </c:bar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74281"/>
        <c:crosses val="autoZero"/>
        <c:auto val="1"/>
        <c:lblOffset val="100"/>
        <c:noMultiLvlLbl val="0"/>
      </c:catAx>
      <c:valAx>
        <c:axId val="19274281"/>
        <c:scaling>
          <c:orientation val="minMax"/>
          <c:max val="0.7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11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9</xdr:col>
      <xdr:colOff>704850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048000" y="2781300"/>
        <a:ext cx="4514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13</xdr:row>
      <xdr:rowOff>85725</xdr:rowOff>
    </xdr:from>
    <xdr:to>
      <xdr:col>8</xdr:col>
      <xdr:colOff>171450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019300" y="2200275"/>
        <a:ext cx="72485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13</xdr:row>
      <xdr:rowOff>95250</xdr:rowOff>
    </xdr:from>
    <xdr:to>
      <xdr:col>7</xdr:col>
      <xdr:colOff>123825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2266950" y="2228850"/>
        <a:ext cx="7829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17</xdr:row>
      <xdr:rowOff>104775</xdr:rowOff>
    </xdr:from>
    <xdr:to>
      <xdr:col>8</xdr:col>
      <xdr:colOff>66675</xdr:colOff>
      <xdr:row>44</xdr:row>
      <xdr:rowOff>66675</xdr:rowOff>
    </xdr:to>
    <xdr:graphicFrame>
      <xdr:nvGraphicFramePr>
        <xdr:cNvPr id="1" name="Chart 3"/>
        <xdr:cNvGraphicFramePr/>
      </xdr:nvGraphicFramePr>
      <xdr:xfrm>
        <a:off x="2371725" y="2867025"/>
        <a:ext cx="82772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4</xdr:row>
      <xdr:rowOff>47625</xdr:rowOff>
    </xdr:from>
    <xdr:to>
      <xdr:col>14</xdr:col>
      <xdr:colOff>438150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867150" y="695325"/>
        <a:ext cx="82867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15</xdr:row>
      <xdr:rowOff>104775</xdr:rowOff>
    </xdr:from>
    <xdr:to>
      <xdr:col>10</xdr:col>
      <xdr:colOff>523875</xdr:colOff>
      <xdr:row>34</xdr:row>
      <xdr:rowOff>57150</xdr:rowOff>
    </xdr:to>
    <xdr:graphicFrame>
      <xdr:nvGraphicFramePr>
        <xdr:cNvPr id="1" name="Chart 2"/>
        <xdr:cNvGraphicFramePr/>
      </xdr:nvGraphicFramePr>
      <xdr:xfrm>
        <a:off x="3209925" y="2543175"/>
        <a:ext cx="62388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15</xdr:row>
      <xdr:rowOff>19050</xdr:rowOff>
    </xdr:from>
    <xdr:to>
      <xdr:col>9</xdr:col>
      <xdr:colOff>600075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2209800" y="2476500"/>
        <a:ext cx="74961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16</xdr:row>
      <xdr:rowOff>142875</xdr:rowOff>
    </xdr:from>
    <xdr:to>
      <xdr:col>11</xdr:col>
      <xdr:colOff>47625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1838325" y="2743200"/>
        <a:ext cx="83534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14</xdr:row>
      <xdr:rowOff>95250</xdr:rowOff>
    </xdr:from>
    <xdr:to>
      <xdr:col>12</xdr:col>
      <xdr:colOff>419100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686050" y="2371725"/>
        <a:ext cx="82867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18</xdr:row>
      <xdr:rowOff>95250</xdr:rowOff>
    </xdr:from>
    <xdr:to>
      <xdr:col>11</xdr:col>
      <xdr:colOff>581025</xdr:colOff>
      <xdr:row>51</xdr:row>
      <xdr:rowOff>57150</xdr:rowOff>
    </xdr:to>
    <xdr:graphicFrame>
      <xdr:nvGraphicFramePr>
        <xdr:cNvPr id="1" name="Chart 3"/>
        <xdr:cNvGraphicFramePr/>
      </xdr:nvGraphicFramePr>
      <xdr:xfrm>
        <a:off x="2695575" y="2962275"/>
        <a:ext cx="82677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47625</xdr:rowOff>
    </xdr:from>
    <xdr:to>
      <xdr:col>5</xdr:col>
      <xdr:colOff>581025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781050" y="3800475"/>
        <a:ext cx="4152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23</xdr:row>
      <xdr:rowOff>95250</xdr:rowOff>
    </xdr:from>
    <xdr:to>
      <xdr:col>11</xdr:col>
      <xdr:colOff>542925</xdr:colOff>
      <xdr:row>43</xdr:row>
      <xdr:rowOff>85725</xdr:rowOff>
    </xdr:to>
    <xdr:graphicFrame>
      <xdr:nvGraphicFramePr>
        <xdr:cNvPr id="2" name="Chart 2"/>
        <xdr:cNvGraphicFramePr/>
      </xdr:nvGraphicFramePr>
      <xdr:xfrm>
        <a:off x="5229225" y="3848100"/>
        <a:ext cx="4238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9</xdr:row>
      <xdr:rowOff>0</xdr:rowOff>
    </xdr:from>
    <xdr:to>
      <xdr:col>17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9686925" y="1476375"/>
        <a:ext cx="42481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16</xdr:row>
      <xdr:rowOff>0</xdr:rowOff>
    </xdr:from>
    <xdr:to>
      <xdr:col>11</xdr:col>
      <xdr:colOff>723900</xdr:colOff>
      <xdr:row>42</xdr:row>
      <xdr:rowOff>114300</xdr:rowOff>
    </xdr:to>
    <xdr:graphicFrame>
      <xdr:nvGraphicFramePr>
        <xdr:cNvPr id="1" name="Chart 2"/>
        <xdr:cNvGraphicFramePr/>
      </xdr:nvGraphicFramePr>
      <xdr:xfrm>
        <a:off x="1495425" y="2619375"/>
        <a:ext cx="8267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0</xdr:rowOff>
    </xdr:from>
    <xdr:to>
      <xdr:col>9</xdr:col>
      <xdr:colOff>390525</xdr:colOff>
      <xdr:row>103</xdr:row>
      <xdr:rowOff>133350</xdr:rowOff>
    </xdr:to>
    <xdr:graphicFrame>
      <xdr:nvGraphicFramePr>
        <xdr:cNvPr id="1" name="Chart 3"/>
        <xdr:cNvGraphicFramePr/>
      </xdr:nvGraphicFramePr>
      <xdr:xfrm>
        <a:off x="1095375" y="10325100"/>
        <a:ext cx="83915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12</xdr:row>
      <xdr:rowOff>47625</xdr:rowOff>
    </xdr:from>
    <xdr:to>
      <xdr:col>10</xdr:col>
      <xdr:colOff>47625</xdr:colOff>
      <xdr:row>39</xdr:row>
      <xdr:rowOff>0</xdr:rowOff>
    </xdr:to>
    <xdr:graphicFrame>
      <xdr:nvGraphicFramePr>
        <xdr:cNvPr id="2" name="Chart 5"/>
        <xdr:cNvGraphicFramePr/>
      </xdr:nvGraphicFramePr>
      <xdr:xfrm>
        <a:off x="1638300" y="2114550"/>
        <a:ext cx="8172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13</xdr:row>
      <xdr:rowOff>47625</xdr:rowOff>
    </xdr:from>
    <xdr:to>
      <xdr:col>12</xdr:col>
      <xdr:colOff>571500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62125" y="2181225"/>
        <a:ext cx="82772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13</xdr:row>
      <xdr:rowOff>19050</xdr:rowOff>
    </xdr:from>
    <xdr:to>
      <xdr:col>9</xdr:col>
      <xdr:colOff>438150</xdr:colOff>
      <xdr:row>39</xdr:row>
      <xdr:rowOff>152400</xdr:rowOff>
    </xdr:to>
    <xdr:graphicFrame>
      <xdr:nvGraphicFramePr>
        <xdr:cNvPr id="1" name="Chart 3"/>
        <xdr:cNvGraphicFramePr/>
      </xdr:nvGraphicFramePr>
      <xdr:xfrm>
        <a:off x="2181225" y="2124075"/>
        <a:ext cx="75247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142875</xdr:rowOff>
    </xdr:from>
    <xdr:to>
      <xdr:col>16</xdr:col>
      <xdr:colOff>666750</xdr:colOff>
      <xdr:row>38</xdr:row>
      <xdr:rowOff>104775</xdr:rowOff>
    </xdr:to>
    <xdr:graphicFrame>
      <xdr:nvGraphicFramePr>
        <xdr:cNvPr id="1" name="Chart 5"/>
        <xdr:cNvGraphicFramePr/>
      </xdr:nvGraphicFramePr>
      <xdr:xfrm>
        <a:off x="6010275" y="1952625"/>
        <a:ext cx="82772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5</xdr:col>
      <xdr:colOff>381000</xdr:colOff>
      <xdr:row>45</xdr:row>
      <xdr:rowOff>76200</xdr:rowOff>
    </xdr:to>
    <xdr:graphicFrame>
      <xdr:nvGraphicFramePr>
        <xdr:cNvPr id="2" name="Chart 6"/>
        <xdr:cNvGraphicFramePr/>
      </xdr:nvGraphicFramePr>
      <xdr:xfrm>
        <a:off x="762000" y="4095750"/>
        <a:ext cx="50673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12</xdr:row>
      <xdr:rowOff>104775</xdr:rowOff>
    </xdr:from>
    <xdr:to>
      <xdr:col>7</xdr:col>
      <xdr:colOff>247650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2371725" y="2076450"/>
        <a:ext cx="78200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T001.AYTOMADRID\Mis%20documentos\David%20Bustos\Observatorio\consumo\bmc2009\resultados_tablas\tablas%20def\II.Viajes_de_Semana_S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</sheetNames>
    <sheetDataSet>
      <sheetData sheetId="0">
        <row r="3">
          <cell r="C3">
            <v>92.21556886227545</v>
          </cell>
          <cell r="D3">
            <v>4.790419161676646</v>
          </cell>
          <cell r="E3">
            <v>2.9940119760479043</v>
          </cell>
          <cell r="F3">
            <v>100</v>
          </cell>
        </row>
        <row r="4">
          <cell r="C4">
            <v>61.965811965811966</v>
          </cell>
          <cell r="D4">
            <v>20.94017094017094</v>
          </cell>
          <cell r="E4">
            <v>17.094017094017094</v>
          </cell>
          <cell r="F4">
            <v>100</v>
          </cell>
        </row>
        <row r="5">
          <cell r="C5">
            <v>4.8979591836734695</v>
          </cell>
          <cell r="D5">
            <v>88.16326530612245</v>
          </cell>
          <cell r="E5">
            <v>6.938775510204081</v>
          </cell>
        </row>
        <row r="6">
          <cell r="C6">
            <v>1.8633540372670807</v>
          </cell>
          <cell r="D6">
            <v>96.27329192546584</v>
          </cell>
          <cell r="E6">
            <v>1.8633540372670807</v>
          </cell>
          <cell r="F6">
            <v>100</v>
          </cell>
        </row>
        <row r="7">
          <cell r="C7">
            <v>6.666666666666667</v>
          </cell>
          <cell r="D7">
            <v>0</v>
          </cell>
          <cell r="E7">
            <v>93.33333333333333</v>
          </cell>
          <cell r="F7">
            <v>100</v>
          </cell>
        </row>
        <row r="8">
          <cell r="C8">
            <v>30.646672914714152</v>
          </cell>
          <cell r="D8">
            <v>60.35613870665417</v>
          </cell>
          <cell r="E8">
            <v>8.997188378631678</v>
          </cell>
          <cell r="F8">
            <v>100</v>
          </cell>
        </row>
      </sheetData>
      <sheetData sheetId="2">
        <row r="3">
          <cell r="D3">
            <v>36.62162162162162</v>
          </cell>
        </row>
        <row r="4">
          <cell r="D4">
            <v>27.16216216216216</v>
          </cell>
        </row>
        <row r="5">
          <cell r="D5">
            <v>7.702702702702703</v>
          </cell>
        </row>
        <row r="6">
          <cell r="D6">
            <v>13.108108108108109</v>
          </cell>
        </row>
        <row r="7">
          <cell r="D7">
            <v>11.756756756756756</v>
          </cell>
        </row>
        <row r="8">
          <cell r="D8">
            <v>3.6486486486486487</v>
          </cell>
        </row>
        <row r="9">
          <cell r="C9">
            <v>740</v>
          </cell>
          <cell r="D9">
            <v>100</v>
          </cell>
        </row>
      </sheetData>
      <sheetData sheetId="4">
        <row r="4">
          <cell r="D4">
            <v>60.35613870665417</v>
          </cell>
        </row>
        <row r="5">
          <cell r="C5">
            <v>96</v>
          </cell>
        </row>
        <row r="6">
          <cell r="C6">
            <v>1067</v>
          </cell>
        </row>
      </sheetData>
      <sheetData sheetId="5">
        <row r="4">
          <cell r="D4">
            <v>3.936269915651359</v>
          </cell>
        </row>
        <row r="5">
          <cell r="D5">
            <v>23.711340206185568</v>
          </cell>
        </row>
        <row r="6">
          <cell r="D6">
            <v>2.436738519212746</v>
          </cell>
        </row>
        <row r="7">
          <cell r="C7">
            <v>6</v>
          </cell>
        </row>
      </sheetData>
      <sheetData sheetId="9">
        <row r="3">
          <cell r="D3">
            <v>32.11009174311926</v>
          </cell>
        </row>
        <row r="4">
          <cell r="D4">
            <v>53.51681957186544</v>
          </cell>
        </row>
        <row r="5">
          <cell r="D5">
            <v>8.868501529051988</v>
          </cell>
        </row>
        <row r="6">
          <cell r="D6">
            <v>5.504587155963303</v>
          </cell>
        </row>
      </sheetData>
      <sheetData sheetId="10">
        <row r="3">
          <cell r="C3">
            <v>50</v>
          </cell>
          <cell r="D3">
            <v>40.476190476190474</v>
          </cell>
          <cell r="E3">
            <v>4.761904761904762</v>
          </cell>
          <cell r="F3">
            <v>4.761904761904762</v>
          </cell>
          <cell r="G3">
            <v>100</v>
          </cell>
        </row>
        <row r="4">
          <cell r="C4">
            <v>30.8300395256917</v>
          </cell>
          <cell r="D4">
            <v>55.33596837944664</v>
          </cell>
          <cell r="E4">
            <v>8.300395256916996</v>
          </cell>
          <cell r="F4">
            <v>5.533596837944664</v>
          </cell>
          <cell r="G4">
            <v>100</v>
          </cell>
        </row>
        <row r="5">
          <cell r="C5">
            <v>23.076923076923077</v>
          </cell>
          <cell r="D5">
            <v>50</v>
          </cell>
          <cell r="E5">
            <v>19.23076923076923</v>
          </cell>
          <cell r="F5">
            <v>7.6923076923076925</v>
          </cell>
          <cell r="G5">
            <v>100</v>
          </cell>
        </row>
        <row r="6">
          <cell r="C6">
            <v>0</v>
          </cell>
          <cell r="D6">
            <v>83.33333333333333</v>
          </cell>
          <cell r="E6">
            <v>16.666666666666668</v>
          </cell>
          <cell r="F6">
            <v>0</v>
          </cell>
          <cell r="G6">
            <v>100</v>
          </cell>
        </row>
        <row r="7">
          <cell r="C7">
            <v>32.11009174311926</v>
          </cell>
          <cell r="D7">
            <v>53.51681957186544</v>
          </cell>
          <cell r="E7">
            <v>8.868501529051988</v>
          </cell>
          <cell r="F7">
            <v>5.504587155963303</v>
          </cell>
          <cell r="G7">
            <v>100</v>
          </cell>
        </row>
      </sheetData>
      <sheetData sheetId="12">
        <row r="3">
          <cell r="D3">
            <v>4.587155963302752</v>
          </cell>
        </row>
        <row r="4">
          <cell r="E4">
            <v>11.009174311926605</v>
          </cell>
        </row>
        <row r="5">
          <cell r="D5">
            <v>79.20489296636086</v>
          </cell>
        </row>
        <row r="6">
          <cell r="D6">
            <v>0.9174311926605505</v>
          </cell>
        </row>
        <row r="7">
          <cell r="D7">
            <v>3.9755351681957185</v>
          </cell>
        </row>
        <row r="8">
          <cell r="D8">
            <v>0.3058103975535168</v>
          </cell>
        </row>
        <row r="9">
          <cell r="C9">
            <v>327</v>
          </cell>
        </row>
      </sheetData>
      <sheetData sheetId="14">
        <row r="3">
          <cell r="D3">
            <v>14.067278287461773</v>
          </cell>
        </row>
        <row r="4">
          <cell r="D4">
            <v>2.4464831804281344</v>
          </cell>
        </row>
        <row r="5">
          <cell r="D5">
            <v>30.8868501529052</v>
          </cell>
        </row>
        <row r="6">
          <cell r="D6">
            <v>43.11926605504587</v>
          </cell>
        </row>
        <row r="7">
          <cell r="D7">
            <v>7.339449541284404</v>
          </cell>
        </row>
        <row r="8">
          <cell r="D8">
            <v>2.140672782874618</v>
          </cell>
        </row>
        <row r="9">
          <cell r="C9">
            <v>327</v>
          </cell>
        </row>
      </sheetData>
      <sheetData sheetId="15">
        <row r="3">
          <cell r="C3">
            <v>9.523809523809524</v>
          </cell>
          <cell r="D3">
            <v>21.343873517786562</v>
          </cell>
          <cell r="E3">
            <v>7.6923076923076925</v>
          </cell>
          <cell r="F3">
            <v>16.666666666666668</v>
          </cell>
          <cell r="G3">
            <v>18.654434250764528</v>
          </cell>
        </row>
        <row r="4">
          <cell r="C4">
            <v>2.380952380952381</v>
          </cell>
          <cell r="D4">
            <v>1.1857707509881423</v>
          </cell>
          <cell r="E4">
            <v>0</v>
          </cell>
          <cell r="F4">
            <v>0</v>
          </cell>
          <cell r="G4">
            <v>1.2232415902140672</v>
          </cell>
        </row>
        <row r="5">
          <cell r="C5">
            <v>35.714285714285715</v>
          </cell>
          <cell r="D5">
            <v>30.8300395256917</v>
          </cell>
          <cell r="E5">
            <v>0</v>
          </cell>
          <cell r="F5">
            <v>33.333333333333336</v>
          </cell>
          <cell r="G5">
            <v>29.051987767584098</v>
          </cell>
        </row>
        <row r="6">
          <cell r="C6">
            <v>2.380952380952381</v>
          </cell>
          <cell r="D6">
            <v>5.138339920948616</v>
          </cell>
          <cell r="E6">
            <v>38.46153846153846</v>
          </cell>
          <cell r="F6">
            <v>16.666666666666668</v>
          </cell>
          <cell r="G6">
            <v>7.6452599388379205</v>
          </cell>
        </row>
        <row r="7">
          <cell r="C7">
            <v>38.095238095238095</v>
          </cell>
          <cell r="D7">
            <v>37.15415019762846</v>
          </cell>
          <cell r="E7">
            <v>46.15384615384615</v>
          </cell>
          <cell r="F7">
            <v>0</v>
          </cell>
          <cell r="G7">
            <v>37.308868501529055</v>
          </cell>
        </row>
        <row r="8">
          <cell r="C8">
            <v>11.904761904761905</v>
          </cell>
          <cell r="D8">
            <v>1.5810276679841897</v>
          </cell>
          <cell r="E8">
            <v>0</v>
          </cell>
          <cell r="F8">
            <v>0</v>
          </cell>
          <cell r="G8">
            <v>2.7522935779816513</v>
          </cell>
        </row>
        <row r="9">
          <cell r="C9">
            <v>0</v>
          </cell>
          <cell r="D9">
            <v>1.1857707509881423</v>
          </cell>
          <cell r="E9">
            <v>3.8461538461538463</v>
          </cell>
          <cell r="F9">
            <v>0</v>
          </cell>
          <cell r="G9">
            <v>1.2232415902140672</v>
          </cell>
        </row>
        <row r="10">
          <cell r="C10">
            <v>0</v>
          </cell>
          <cell r="D10">
            <v>1.5810276679841897</v>
          </cell>
          <cell r="E10">
            <v>3.8461538461538463</v>
          </cell>
          <cell r="F10">
            <v>33.333333333333336</v>
          </cell>
          <cell r="G10">
            <v>2.140672782874618</v>
          </cell>
        </row>
        <row r="11"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</row>
      </sheetData>
      <sheetData sheetId="16">
        <row r="3">
          <cell r="C3">
            <v>0</v>
          </cell>
          <cell r="D3">
            <v>71.42857142857143</v>
          </cell>
          <cell r="E3">
            <v>28.571428571428573</v>
          </cell>
          <cell r="F3">
            <v>0</v>
          </cell>
          <cell r="G3">
            <v>0</v>
          </cell>
          <cell r="H3">
            <v>100</v>
          </cell>
        </row>
        <row r="4">
          <cell r="C4">
            <v>3.1818181818181817</v>
          </cell>
          <cell r="D4">
            <v>71.81818181818181</v>
          </cell>
          <cell r="E4">
            <v>20.454545454545453</v>
          </cell>
          <cell r="F4">
            <v>1.8181818181818181</v>
          </cell>
          <cell r="G4">
            <v>2.727272727272727</v>
          </cell>
          <cell r="H4">
            <v>100</v>
          </cell>
        </row>
        <row r="5">
          <cell r="C5">
            <v>4</v>
          </cell>
          <cell r="D5">
            <v>38</v>
          </cell>
          <cell r="E5">
            <v>53</v>
          </cell>
          <cell r="F5">
            <v>0</v>
          </cell>
          <cell r="G5">
            <v>5</v>
          </cell>
          <cell r="H5">
            <v>100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3.363914373088685</v>
          </cell>
          <cell r="D7">
            <v>61.46788990825688</v>
          </cell>
          <cell r="E7">
            <v>30.581039755351682</v>
          </cell>
          <cell r="F7">
            <v>1.2232415902140672</v>
          </cell>
          <cell r="G7">
            <v>3.363914373088685</v>
          </cell>
          <cell r="H7">
            <v>100</v>
          </cell>
        </row>
      </sheetData>
      <sheetData sheetId="18">
        <row r="3">
          <cell r="D3">
            <v>32</v>
          </cell>
        </row>
        <row r="4">
          <cell r="D4">
            <v>68</v>
          </cell>
        </row>
        <row r="5">
          <cell r="C5">
            <v>100</v>
          </cell>
        </row>
      </sheetData>
      <sheetData sheetId="19">
        <row r="3">
          <cell r="D3">
            <v>36</v>
          </cell>
        </row>
        <row r="4">
          <cell r="D4">
            <v>64</v>
          </cell>
        </row>
      </sheetData>
      <sheetData sheetId="20">
        <row r="3">
          <cell r="D3">
            <v>36</v>
          </cell>
        </row>
        <row r="4">
          <cell r="D4">
            <v>64</v>
          </cell>
        </row>
      </sheetData>
      <sheetData sheetId="21">
        <row r="3">
          <cell r="D3">
            <v>78</v>
          </cell>
        </row>
        <row r="4">
          <cell r="D4">
            <v>22</v>
          </cell>
        </row>
      </sheetData>
      <sheetData sheetId="22">
        <row r="3">
          <cell r="D3">
            <v>24</v>
          </cell>
        </row>
        <row r="4">
          <cell r="D4">
            <v>76</v>
          </cell>
        </row>
      </sheetData>
      <sheetData sheetId="23">
        <row r="3">
          <cell r="D3">
            <v>4</v>
          </cell>
        </row>
        <row r="4">
          <cell r="D4">
            <v>96</v>
          </cell>
        </row>
      </sheetData>
      <sheetData sheetId="25">
        <row r="3">
          <cell r="D3">
            <v>75.53516819571865</v>
          </cell>
        </row>
        <row r="4">
          <cell r="D4">
            <v>0.9174311926605505</v>
          </cell>
        </row>
        <row r="5">
          <cell r="D5">
            <v>0.3058103975535168</v>
          </cell>
        </row>
        <row r="6">
          <cell r="D6">
            <v>0.6116207951070336</v>
          </cell>
        </row>
        <row r="7">
          <cell r="D7">
            <v>18.34862385321101</v>
          </cell>
        </row>
        <row r="8">
          <cell r="D8">
            <v>2.140672782874618</v>
          </cell>
        </row>
        <row r="9">
          <cell r="D9">
            <v>2.140672782874618</v>
          </cell>
        </row>
        <row r="10">
          <cell r="C10">
            <v>327</v>
          </cell>
          <cell r="D10">
            <v>100</v>
          </cell>
        </row>
      </sheetData>
      <sheetData sheetId="26">
        <row r="3">
          <cell r="C3">
            <v>1067</v>
          </cell>
        </row>
      </sheetData>
      <sheetData sheetId="27">
        <row r="4">
          <cell r="D4">
            <v>11.715089034676664</v>
          </cell>
        </row>
        <row r="5">
          <cell r="D5">
            <v>65.60449859418931</v>
          </cell>
        </row>
        <row r="6">
          <cell r="D6">
            <v>5.060918462980319</v>
          </cell>
        </row>
      </sheetData>
      <sheetData sheetId="29">
        <row r="4">
          <cell r="D4">
            <v>10.402999062792878</v>
          </cell>
        </row>
        <row r="5">
          <cell r="D5">
            <v>5.998125585754452</v>
          </cell>
        </row>
        <row r="6">
          <cell r="D6">
            <v>1.1246485473289598</v>
          </cell>
        </row>
        <row r="7">
          <cell r="D7">
            <v>0.09372071227741331</v>
          </cell>
        </row>
      </sheetData>
      <sheetData sheetId="30">
        <row r="3">
          <cell r="D3">
            <v>7.142857142857143</v>
          </cell>
          <cell r="G3">
            <v>3.5573122529644268</v>
          </cell>
          <cell r="J3">
            <v>11.538461538461538</v>
          </cell>
          <cell r="M3">
            <v>0</v>
          </cell>
          <cell r="P3">
            <v>4.587155963302752</v>
          </cell>
        </row>
        <row r="4">
          <cell r="D4">
            <v>4.761904761904762</v>
          </cell>
          <cell r="G4">
            <v>6.324110671936759</v>
          </cell>
          <cell r="J4">
            <v>61.53846153846154</v>
          </cell>
          <cell r="M4">
            <v>33.333333333333336</v>
          </cell>
          <cell r="P4">
            <v>11.009174311926605</v>
          </cell>
        </row>
        <row r="5">
          <cell r="D5">
            <v>85.71428571428571</v>
          </cell>
          <cell r="G5">
            <v>84.58498023715416</v>
          </cell>
          <cell r="J5">
            <v>23.076923076923077</v>
          </cell>
          <cell r="M5">
            <v>50</v>
          </cell>
          <cell r="P5">
            <v>79.20489296636086</v>
          </cell>
        </row>
        <row r="6">
          <cell r="D6">
            <v>0</v>
          </cell>
          <cell r="G6">
            <v>1.1857707509881423</v>
          </cell>
          <cell r="J6">
            <v>0</v>
          </cell>
          <cell r="M6">
            <v>0</v>
          </cell>
          <cell r="P6">
            <v>0.9174311926605505</v>
          </cell>
        </row>
        <row r="7">
          <cell r="D7">
            <v>2.380952380952381</v>
          </cell>
          <cell r="G7">
            <v>3.952569169960474</v>
          </cell>
          <cell r="J7">
            <v>3.8461538461538463</v>
          </cell>
          <cell r="M7">
            <v>16.666666666666668</v>
          </cell>
          <cell r="P7">
            <v>3.9755351681957185</v>
          </cell>
        </row>
        <row r="8">
          <cell r="D8">
            <v>0</v>
          </cell>
          <cell r="G8">
            <v>0.3952569169960474</v>
          </cell>
          <cell r="J8">
            <v>0</v>
          </cell>
          <cell r="M8">
            <v>0</v>
          </cell>
          <cell r="P8">
            <v>0.3058103975535168</v>
          </cell>
        </row>
        <row r="9">
          <cell r="D9">
            <v>100</v>
          </cell>
          <cell r="G9">
            <v>100</v>
          </cell>
          <cell r="J9">
            <v>100</v>
          </cell>
          <cell r="M9">
            <v>100</v>
          </cell>
          <cell r="P9">
            <v>100</v>
          </cell>
        </row>
      </sheetData>
      <sheetData sheetId="33">
        <row r="3">
          <cell r="D3">
            <v>14.285714285714286</v>
          </cell>
          <cell r="G3">
            <v>10.276679841897232</v>
          </cell>
          <cell r="J3">
            <v>46.15384615384615</v>
          </cell>
          <cell r="M3">
            <v>33.333333333333336</v>
          </cell>
          <cell r="P3">
            <v>14.067278287461773</v>
          </cell>
        </row>
        <row r="4">
          <cell r="D4">
            <v>2.380952380952381</v>
          </cell>
          <cell r="G4">
            <v>1.976284584980237</v>
          </cell>
          <cell r="J4">
            <v>7.6923076923076925</v>
          </cell>
          <cell r="M4">
            <v>0</v>
          </cell>
          <cell r="P4">
            <v>2.4464831804281344</v>
          </cell>
        </row>
        <row r="5">
          <cell r="D5">
            <v>21.428571428571427</v>
          </cell>
          <cell r="G5">
            <v>33.59683794466403</v>
          </cell>
          <cell r="J5">
            <v>15.384615384615385</v>
          </cell>
          <cell r="M5">
            <v>50</v>
          </cell>
          <cell r="P5">
            <v>30.8868501529052</v>
          </cell>
        </row>
        <row r="6">
          <cell r="D6">
            <v>57.142857142857146</v>
          </cell>
          <cell r="G6">
            <v>43.08300395256917</v>
          </cell>
          <cell r="J6">
            <v>26.923076923076923</v>
          </cell>
          <cell r="M6">
            <v>16.666666666666668</v>
          </cell>
          <cell r="P6">
            <v>43.11926605504587</v>
          </cell>
        </row>
        <row r="7">
          <cell r="D7">
            <v>4.761904761904762</v>
          </cell>
          <cell r="G7">
            <v>8.695652173913043</v>
          </cell>
          <cell r="J7">
            <v>0</v>
          </cell>
          <cell r="M7">
            <v>0</v>
          </cell>
          <cell r="P7">
            <v>7.339449541284404</v>
          </cell>
        </row>
        <row r="8">
          <cell r="D8">
            <v>0</v>
          </cell>
          <cell r="G8">
            <v>2.3715415019762847</v>
          </cell>
          <cell r="J8">
            <v>3.8461538461538463</v>
          </cell>
          <cell r="M8">
            <v>0</v>
          </cell>
          <cell r="P8">
            <v>2.140672782874618</v>
          </cell>
        </row>
        <row r="9">
          <cell r="D9">
            <v>100</v>
          </cell>
          <cell r="G9">
            <v>100</v>
          </cell>
          <cell r="J9">
            <v>100</v>
          </cell>
          <cell r="M9">
            <v>100</v>
          </cell>
          <cell r="P9">
            <v>100</v>
          </cell>
        </row>
      </sheetData>
      <sheetData sheetId="35">
        <row r="3">
          <cell r="E3">
            <v>34.5565749235474</v>
          </cell>
        </row>
        <row r="4">
          <cell r="E4">
            <v>16.513761467889907</v>
          </cell>
        </row>
        <row r="5">
          <cell r="E5">
            <v>1.529051987767584</v>
          </cell>
        </row>
        <row r="6">
          <cell r="E6">
            <v>0.9174311926605505</v>
          </cell>
        </row>
        <row r="7">
          <cell r="E7">
            <v>42.813455657492355</v>
          </cell>
        </row>
        <row r="8">
          <cell r="E8">
            <v>1.834862385321101</v>
          </cell>
        </row>
        <row r="9">
          <cell r="E9">
            <v>1.834862385321101</v>
          </cell>
        </row>
        <row r="10">
          <cell r="E10">
            <v>100</v>
          </cell>
        </row>
      </sheetData>
      <sheetData sheetId="37">
        <row r="3">
          <cell r="D3">
            <v>4.081632653061225</v>
          </cell>
        </row>
        <row r="4">
          <cell r="D4">
            <v>34.69387755102041</v>
          </cell>
        </row>
        <row r="5">
          <cell r="D5">
            <v>18.367346938775512</v>
          </cell>
        </row>
        <row r="6">
          <cell r="D6">
            <v>22.448979591836736</v>
          </cell>
        </row>
        <row r="7">
          <cell r="D7">
            <v>18.367346938775512</v>
          </cell>
        </row>
        <row r="8">
          <cell r="D8">
            <v>2.0408163265306123</v>
          </cell>
        </row>
        <row r="9">
          <cell r="C9">
            <v>49</v>
          </cell>
          <cell r="D9">
            <v>100</v>
          </cell>
        </row>
      </sheetData>
      <sheetData sheetId="39">
        <row r="3">
          <cell r="D3">
            <v>10</v>
          </cell>
        </row>
        <row r="4">
          <cell r="D4">
            <v>5</v>
          </cell>
        </row>
        <row r="5">
          <cell r="D5">
            <v>47.5</v>
          </cell>
        </row>
        <row r="6">
          <cell r="D6">
            <v>15</v>
          </cell>
        </row>
        <row r="7">
          <cell r="D7">
            <v>22.5</v>
          </cell>
        </row>
        <row r="8">
          <cell r="C8">
            <v>40</v>
          </cell>
          <cell r="D8">
            <v>100</v>
          </cell>
        </row>
      </sheetData>
      <sheetData sheetId="41">
        <row r="3">
          <cell r="D3">
            <v>2.247191011235955</v>
          </cell>
        </row>
        <row r="4">
          <cell r="D4">
            <v>23.59550561797753</v>
          </cell>
        </row>
        <row r="5">
          <cell r="D5">
            <v>12.359550561797754</v>
          </cell>
        </row>
        <row r="6">
          <cell r="D6">
            <v>33.70786516853933</v>
          </cell>
        </row>
        <row r="7">
          <cell r="D7">
            <v>16.853932584269664</v>
          </cell>
        </row>
        <row r="8">
          <cell r="D8">
            <v>11.235955056179776</v>
          </cell>
        </row>
        <row r="9">
          <cell r="C9">
            <v>89</v>
          </cell>
          <cell r="D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tabSelected="1" workbookViewId="0" topLeftCell="A1">
      <selection activeCell="A1" sqref="A1"/>
    </sheetView>
  </sheetViews>
  <sheetFormatPr defaultColWidth="11.421875" defaultRowHeight="12.75"/>
  <sheetData>
    <row r="3" spans="3:4" ht="12.75">
      <c r="C3" s="117" t="s">
        <v>86</v>
      </c>
      <c r="D3" s="117"/>
    </row>
    <row r="4" ht="13.5" thickBot="1"/>
    <row r="5" spans="3:4" ht="13.5" thickBot="1">
      <c r="C5" s="11" t="s">
        <v>18</v>
      </c>
      <c r="D5" s="13" t="s">
        <v>16</v>
      </c>
    </row>
    <row r="6" spans="3:4" ht="12.75">
      <c r="C6" s="3" t="s">
        <v>29</v>
      </c>
      <c r="D6" s="37">
        <f>'[1]Hoja1'!$C$8/100</f>
        <v>0.3064667291471415</v>
      </c>
    </row>
    <row r="7" spans="3:4" ht="12.75">
      <c r="C7" s="4" t="s">
        <v>6</v>
      </c>
      <c r="D7" s="38">
        <f>'[1]Hoja1'!$D$8/100</f>
        <v>0.6035613870665417</v>
      </c>
    </row>
    <row r="8" spans="3:4" ht="12.75">
      <c r="C8" s="4" t="s">
        <v>0</v>
      </c>
      <c r="D8" s="38">
        <f>'[1]Hoja1'!$E$8/100</f>
        <v>0.08997188378631678</v>
      </c>
    </row>
    <row r="9" spans="3:4" ht="13.5" thickBot="1">
      <c r="C9" s="5" t="s">
        <v>15</v>
      </c>
      <c r="D9" s="102">
        <f>'[1]Hoja1'!$F$8/100</f>
        <v>1</v>
      </c>
    </row>
    <row r="11" spans="3:4" ht="12.75">
      <c r="C11" t="s">
        <v>17</v>
      </c>
      <c r="D11">
        <f>'[1]Hoja27'!$C$3</f>
        <v>1067</v>
      </c>
    </row>
  </sheetData>
  <mergeCells count="1">
    <mergeCell ref="C3:D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1"/>
  <sheetViews>
    <sheetView workbookViewId="0" topLeftCell="A1">
      <selection activeCell="A1" sqref="A1"/>
    </sheetView>
  </sheetViews>
  <sheetFormatPr defaultColWidth="11.421875" defaultRowHeight="12.75"/>
  <cols>
    <col min="3" max="3" width="15.421875" style="0" bestFit="1" customWidth="1"/>
    <col min="4" max="4" width="28.8515625" style="0" bestFit="1" customWidth="1"/>
    <col min="5" max="5" width="17.140625" style="0" bestFit="1" customWidth="1"/>
    <col min="6" max="6" width="29.28125" style="0" bestFit="1" customWidth="1"/>
  </cols>
  <sheetData>
    <row r="2" spans="3:5" ht="12.75">
      <c r="C2" s="117" t="s">
        <v>41</v>
      </c>
      <c r="D2" s="117"/>
      <c r="E2" s="117"/>
    </row>
    <row r="4" spans="2:8" ht="12.75">
      <c r="B4" s="72"/>
      <c r="C4" s="72" t="s">
        <v>10</v>
      </c>
      <c r="D4" s="72" t="s">
        <v>11</v>
      </c>
      <c r="E4" s="72" t="s">
        <v>12</v>
      </c>
      <c r="F4" s="72" t="s">
        <v>13</v>
      </c>
      <c r="G4" s="72" t="s">
        <v>14</v>
      </c>
      <c r="H4" s="72" t="s">
        <v>2</v>
      </c>
    </row>
    <row r="5" spans="2:8" ht="12.75">
      <c r="B5">
        <v>2006</v>
      </c>
      <c r="C5" s="2"/>
      <c r="D5" s="2"/>
      <c r="E5" s="2"/>
      <c r="F5" s="2"/>
      <c r="G5" s="2"/>
      <c r="H5" s="2"/>
    </row>
    <row r="6" spans="2:8" ht="12.75">
      <c r="B6" s="6">
        <v>2007</v>
      </c>
      <c r="C6" s="69"/>
      <c r="D6" s="69"/>
      <c r="E6" s="69"/>
      <c r="F6" s="69"/>
      <c r="G6" s="69"/>
      <c r="H6" s="69"/>
    </row>
    <row r="7" spans="2:8" ht="12.75">
      <c r="B7" s="6">
        <v>2008</v>
      </c>
      <c r="C7" s="73">
        <v>0.153</v>
      </c>
      <c r="D7" s="73">
        <v>0.05</v>
      </c>
      <c r="E7" s="73">
        <v>0.077</v>
      </c>
      <c r="F7" s="73">
        <v>0.682</v>
      </c>
      <c r="G7" s="73">
        <v>0.005</v>
      </c>
      <c r="H7" s="73">
        <v>0.033</v>
      </c>
    </row>
    <row r="8" spans="2:8" ht="13.5" thickBot="1">
      <c r="B8" s="70">
        <v>2009</v>
      </c>
      <c r="C8" s="63">
        <f>'[1]Hoja15'!$D$3/100</f>
        <v>0.14067278287461774</v>
      </c>
      <c r="D8" s="63">
        <f>'[1]Hoja15'!$D$4/100</f>
        <v>0.024464831804281342</v>
      </c>
      <c r="E8" s="63">
        <f>'[1]Hoja15'!$D$5/100</f>
        <v>0.308868501529052</v>
      </c>
      <c r="F8" s="63">
        <f>'[1]Hoja15'!$D$6/100</f>
        <v>0.4311926605504587</v>
      </c>
      <c r="G8" s="63">
        <f>'[1]Hoja15'!$D$7/100</f>
        <v>0.07339449541284404</v>
      </c>
      <c r="H8" s="63">
        <f>'[1]Hoja15'!$D$8/100</f>
        <v>0.02140672782874618</v>
      </c>
    </row>
    <row r="11" spans="2:3" ht="12.75">
      <c r="B11" t="s">
        <v>17</v>
      </c>
      <c r="C11">
        <f>'[1]Hoja15'!$C$9</f>
        <v>327</v>
      </c>
    </row>
  </sheetData>
  <mergeCells count="1">
    <mergeCell ref="C2:E2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A2" sqref="A2"/>
    </sheetView>
  </sheetViews>
  <sheetFormatPr defaultColWidth="11.421875" defaultRowHeight="12.75"/>
  <cols>
    <col min="2" max="2" width="52.28125" style="0" bestFit="1" customWidth="1"/>
    <col min="3" max="3" width="37.7109375" style="0" bestFit="1" customWidth="1"/>
    <col min="4" max="4" width="25.140625" style="0" bestFit="1" customWidth="1"/>
    <col min="5" max="5" width="10.00390625" style="0" bestFit="1" customWidth="1"/>
    <col min="6" max="6" width="6.7109375" style="0" bestFit="1" customWidth="1"/>
    <col min="7" max="7" width="6.28125" style="0" bestFit="1" customWidth="1"/>
  </cols>
  <sheetData>
    <row r="3" ht="12.75">
      <c r="B3" t="s">
        <v>97</v>
      </c>
    </row>
    <row r="4" ht="13.5" thickBot="1"/>
    <row r="5" spans="2:7" ht="13.5" thickBot="1">
      <c r="B5" s="65"/>
      <c r="C5" s="99" t="s">
        <v>37</v>
      </c>
      <c r="D5" s="100" t="s">
        <v>38</v>
      </c>
      <c r="E5" s="100" t="s">
        <v>39</v>
      </c>
      <c r="F5" s="100" t="s">
        <v>0</v>
      </c>
      <c r="G5" s="101" t="s">
        <v>15</v>
      </c>
    </row>
    <row r="6" spans="2:7" ht="12.75">
      <c r="B6" s="65" t="s">
        <v>98</v>
      </c>
      <c r="C6" s="55">
        <f>('[1]Hoja34'!$D$3)/100</f>
        <v>0.14285714285714288</v>
      </c>
      <c r="D6" s="110">
        <f>('[1]Hoja34'!$G$3)/100</f>
        <v>0.10276679841897232</v>
      </c>
      <c r="E6" s="110">
        <f>('[1]Hoja34'!$J$3)/100</f>
        <v>0.4615384615384615</v>
      </c>
      <c r="F6" s="110">
        <f>('[1]Hoja34'!$M$3)/100</f>
        <v>0.33333333333333337</v>
      </c>
      <c r="G6" s="14">
        <f>('[1]Hoja34'!$P$3)/100</f>
        <v>0.14067278287461774</v>
      </c>
    </row>
    <row r="7" spans="2:7" ht="12.75">
      <c r="B7" s="65" t="s">
        <v>11</v>
      </c>
      <c r="C7" s="56">
        <f>('[1]Hoja34'!$D$4)/100</f>
        <v>0.023809523809523808</v>
      </c>
      <c r="D7" s="108">
        <f>('[1]Hoja34'!$G$4)/100</f>
        <v>0.019762845849802372</v>
      </c>
      <c r="E7" s="108">
        <f>('[1]Hoja34'!$J$4)/100</f>
        <v>0.07692307692307693</v>
      </c>
      <c r="F7" s="108">
        <f>('[1]Hoja34'!$M$4)/100</f>
        <v>0</v>
      </c>
      <c r="G7" s="16">
        <f>('[1]Hoja34'!$P$4)/100</f>
        <v>0.024464831804281342</v>
      </c>
    </row>
    <row r="8" spans="2:7" ht="12.75">
      <c r="B8" s="65" t="s">
        <v>12</v>
      </c>
      <c r="C8" s="56">
        <f>('[1]Hoja34'!$D$5)/100</f>
        <v>0.21428571428571427</v>
      </c>
      <c r="D8" s="108">
        <f>('[1]Hoja34'!$G$5)/100</f>
        <v>0.3359683794466403</v>
      </c>
      <c r="E8" s="108">
        <f>('[1]Hoja34'!$J$5)/100</f>
        <v>0.15384615384615385</v>
      </c>
      <c r="F8" s="108">
        <f>('[1]Hoja34'!$M$5)/100</f>
        <v>0.5</v>
      </c>
      <c r="G8" s="16">
        <f>('[1]Hoja34'!$P$5)/100</f>
        <v>0.308868501529052</v>
      </c>
    </row>
    <row r="9" spans="2:7" ht="12.75">
      <c r="B9" s="65" t="s">
        <v>13</v>
      </c>
      <c r="C9" s="56">
        <f>('[1]Hoja34'!$D$6)/100</f>
        <v>0.5714285714285715</v>
      </c>
      <c r="D9" s="108">
        <f>('[1]Hoja34'!$G$6)/100</f>
        <v>0.4308300395256917</v>
      </c>
      <c r="E9" s="108">
        <f>('[1]Hoja34'!$J$6)/100</f>
        <v>0.2692307692307692</v>
      </c>
      <c r="F9" s="108">
        <f>('[1]Hoja34'!$M$6)/100</f>
        <v>0.16666666666666669</v>
      </c>
      <c r="G9" s="16">
        <f>('[1]Hoja34'!$P$6)/100</f>
        <v>0.4311926605504587</v>
      </c>
    </row>
    <row r="10" spans="2:7" ht="12.75">
      <c r="B10" s="65" t="s">
        <v>14</v>
      </c>
      <c r="C10" s="56">
        <f>('[1]Hoja34'!$D$7)/100</f>
        <v>0.047619047619047616</v>
      </c>
      <c r="D10" s="108">
        <f>('[1]Hoja34'!$G$7)/100</f>
        <v>0.08695652173913043</v>
      </c>
      <c r="E10" s="108">
        <f>('[1]Hoja34'!$J$7)/100</f>
        <v>0</v>
      </c>
      <c r="F10" s="108">
        <f>('[1]Hoja34'!$M$7)/100</f>
        <v>0</v>
      </c>
      <c r="G10" s="16">
        <f>('[1]Hoja34'!$P$7)/100</f>
        <v>0.07339449541284404</v>
      </c>
    </row>
    <row r="11" spans="2:7" ht="12.75">
      <c r="B11" s="65" t="s">
        <v>0</v>
      </c>
      <c r="C11" s="56">
        <f>('[1]Hoja34'!$D$8)/100</f>
        <v>0</v>
      </c>
      <c r="D11" s="108">
        <f>('[1]Hoja34'!$G$8)/100</f>
        <v>0.023715415019762848</v>
      </c>
      <c r="E11" s="108">
        <f>('[1]Hoja34'!$J$8)/100</f>
        <v>0.038461538461538464</v>
      </c>
      <c r="F11" s="108">
        <f>('[1]Hoja34'!$M$8)/100</f>
        <v>0</v>
      </c>
      <c r="G11" s="16">
        <f>('[1]Hoja34'!$P$8)/100</f>
        <v>0.02140672782874618</v>
      </c>
    </row>
    <row r="12" spans="2:7" ht="13.5" thickBot="1">
      <c r="B12" s="66" t="s">
        <v>15</v>
      </c>
      <c r="C12" s="111">
        <f>('[1]Hoja34'!$D$9)/100</f>
        <v>1</v>
      </c>
      <c r="D12" s="112">
        <f>('[1]Hoja34'!$G$9)/100</f>
        <v>1</v>
      </c>
      <c r="E12" s="112">
        <f>('[1]Hoja34'!$J$9)/100</f>
        <v>1</v>
      </c>
      <c r="F12" s="112">
        <f>('[1]Hoja34'!$M$9)/100</f>
        <v>1</v>
      </c>
      <c r="G12" s="113">
        <f>('[1]Hoja34'!$P$9)/100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2" sqref="A2"/>
    </sheetView>
  </sheetViews>
  <sheetFormatPr defaultColWidth="11.421875" defaultRowHeight="12.75"/>
  <cols>
    <col min="2" max="2" width="44.421875" style="0" bestFit="1" customWidth="1"/>
    <col min="3" max="3" width="25.8515625" style="0" bestFit="1" customWidth="1"/>
    <col min="4" max="4" width="29.28125" style="0" bestFit="1" customWidth="1"/>
    <col min="5" max="5" width="12.28125" style="0" bestFit="1" customWidth="1"/>
    <col min="6" max="7" width="12.00390625" style="0" bestFit="1" customWidth="1"/>
  </cols>
  <sheetData>
    <row r="2" spans="2:4" ht="12.75">
      <c r="B2" s="117" t="s">
        <v>43</v>
      </c>
      <c r="C2" s="117"/>
      <c r="D2" s="117"/>
    </row>
    <row r="4" spans="2:7" ht="12.75">
      <c r="B4" s="64"/>
      <c r="C4" s="64" t="s">
        <v>32</v>
      </c>
      <c r="D4" s="64" t="s">
        <v>33</v>
      </c>
      <c r="E4" s="64" t="s">
        <v>34</v>
      </c>
      <c r="F4" s="64" t="s">
        <v>35</v>
      </c>
      <c r="G4" s="64" t="s">
        <v>15</v>
      </c>
    </row>
    <row r="5" spans="2:7" ht="12.75">
      <c r="B5" s="65" t="s">
        <v>71</v>
      </c>
      <c r="C5" s="67">
        <f>'[1]Hoja16'!$C$3/100</f>
        <v>0.09523809523809523</v>
      </c>
      <c r="D5" s="67">
        <f>'[1]Hoja16'!$D$3/100</f>
        <v>0.21343873517786563</v>
      </c>
      <c r="E5" s="67">
        <f>'[1]Hoja16'!$E$3/100</f>
        <v>0.07692307692307693</v>
      </c>
      <c r="F5" s="67">
        <f>'[1]Hoja16'!$F$3/100</f>
        <v>0.16666666666666669</v>
      </c>
      <c r="G5" s="67">
        <f>'[1]Hoja16'!$G$3/100</f>
        <v>0.1865443425076453</v>
      </c>
    </row>
    <row r="6" spans="2:7" ht="12.75">
      <c r="B6" s="65" t="s">
        <v>72</v>
      </c>
      <c r="C6" s="67">
        <f>'[1]Hoja16'!$C$4/100</f>
        <v>0.023809523809523808</v>
      </c>
      <c r="D6" s="67">
        <f>'[1]Hoja16'!$D$4/100</f>
        <v>0.011857707509881424</v>
      </c>
      <c r="E6" s="67">
        <f>'[1]Hoja16'!$E$4/100</f>
        <v>0</v>
      </c>
      <c r="F6" s="67">
        <f>'[1]Hoja16'!$F$4/100</f>
        <v>0</v>
      </c>
      <c r="G6" s="67">
        <f>'[1]Hoja16'!$G$4/100</f>
        <v>0.012232415902140671</v>
      </c>
    </row>
    <row r="7" spans="2:7" ht="12.75">
      <c r="B7" s="65" t="s">
        <v>73</v>
      </c>
      <c r="C7" s="67">
        <f>'[1]Hoja16'!$C$5/100</f>
        <v>0.35714285714285715</v>
      </c>
      <c r="D7" s="67">
        <f>'[1]Hoja16'!$D$5/100</f>
        <v>0.308300395256917</v>
      </c>
      <c r="E7" s="67">
        <f>'[1]Hoja16'!$E$5/100</f>
        <v>0</v>
      </c>
      <c r="F7" s="67">
        <f>'[1]Hoja16'!$F$5/100</f>
        <v>0.33333333333333337</v>
      </c>
      <c r="G7" s="67">
        <f>'[1]Hoja16'!$G$5/100</f>
        <v>0.290519877675841</v>
      </c>
    </row>
    <row r="8" spans="2:7" ht="12.75">
      <c r="B8" s="65" t="s">
        <v>74</v>
      </c>
      <c r="C8" s="67">
        <f>'[1]Hoja16'!$C$6/100</f>
        <v>0.023809523809523808</v>
      </c>
      <c r="D8" s="67">
        <f>'[1]Hoja16'!$D$6/100</f>
        <v>0.05138339920948616</v>
      </c>
      <c r="E8" s="67">
        <f>'[1]Hoja16'!$E$6/100</f>
        <v>0.3846153846153846</v>
      </c>
      <c r="F8" s="67">
        <f>'[1]Hoja16'!$F$6/100</f>
        <v>0.16666666666666669</v>
      </c>
      <c r="G8" s="67">
        <f>'[1]Hoja16'!$G$6/100</f>
        <v>0.0764525993883792</v>
      </c>
    </row>
    <row r="9" spans="2:7" ht="12.75">
      <c r="B9" s="65" t="s">
        <v>75</v>
      </c>
      <c r="C9" s="67">
        <f>'[1]Hoja16'!$C$7/100</f>
        <v>0.38095238095238093</v>
      </c>
      <c r="D9" s="67">
        <f>'[1]Hoja16'!$D$7/100</f>
        <v>0.3715415019762846</v>
      </c>
      <c r="E9" s="67">
        <f>'[1]Hoja16'!$E$7/100</f>
        <v>0.4615384615384615</v>
      </c>
      <c r="F9" s="67">
        <f>'[1]Hoja16'!$F$7/100</f>
        <v>0</v>
      </c>
      <c r="G9" s="67">
        <f>'[1]Hoja16'!$G$7/100</f>
        <v>0.3730886850152906</v>
      </c>
    </row>
    <row r="10" spans="2:7" ht="12.75">
      <c r="B10" s="65" t="s">
        <v>76</v>
      </c>
      <c r="C10" s="67">
        <f>'[1]Hoja16'!$C$8/100</f>
        <v>0.11904761904761905</v>
      </c>
      <c r="D10" s="67">
        <f>'[1]Hoja16'!$D$8/100</f>
        <v>0.015810276679841896</v>
      </c>
      <c r="E10" s="67">
        <f>'[1]Hoja16'!$E$8/100</f>
        <v>0</v>
      </c>
      <c r="F10" s="67">
        <f>'[1]Hoja16'!$F$8/100</f>
        <v>0</v>
      </c>
      <c r="G10" s="67">
        <f>'[1]Hoja16'!$G$8/100</f>
        <v>0.027522935779816512</v>
      </c>
    </row>
    <row r="11" spans="2:7" ht="12.75">
      <c r="B11" s="65" t="s">
        <v>30</v>
      </c>
      <c r="C11" s="67">
        <f>'[1]Hoja16'!$C$9/100</f>
        <v>0</v>
      </c>
      <c r="D11" s="67">
        <f>'[1]Hoja16'!$D$9/100</f>
        <v>0.011857707509881424</v>
      </c>
      <c r="E11" s="67">
        <f>'[1]Hoja16'!$E$9/100</f>
        <v>0.038461538461538464</v>
      </c>
      <c r="F11" s="67">
        <f>'[1]Hoja16'!$F$9/100</f>
        <v>0</v>
      </c>
      <c r="G11" s="67">
        <f>'[1]Hoja16'!$G$9/100</f>
        <v>0.012232415902140671</v>
      </c>
    </row>
    <row r="12" spans="2:7" ht="12.75">
      <c r="B12" s="65" t="s">
        <v>0</v>
      </c>
      <c r="C12" s="67">
        <f>'[1]Hoja16'!$C$10/100</f>
        <v>0</v>
      </c>
      <c r="D12" s="67">
        <f>'[1]Hoja16'!$D$10/100</f>
        <v>0.015810276679841896</v>
      </c>
      <c r="E12" s="67">
        <f>'[1]Hoja16'!$E$10/100</f>
        <v>0.038461538461538464</v>
      </c>
      <c r="F12" s="67">
        <f>'[1]Hoja16'!$F$10/100</f>
        <v>0.33333333333333337</v>
      </c>
      <c r="G12" s="67">
        <f>'[1]Hoja16'!$G$10/100</f>
        <v>0.02140672782874618</v>
      </c>
    </row>
    <row r="13" spans="2:7" ht="13.5" thickBot="1">
      <c r="B13" s="66" t="s">
        <v>15</v>
      </c>
      <c r="C13" s="79">
        <f>'[1]Hoja16'!$C$11/100</f>
        <v>1</v>
      </c>
      <c r="D13" s="79">
        <f>'[1]Hoja16'!$D$11/100</f>
        <v>1</v>
      </c>
      <c r="E13" s="79">
        <f>'[1]Hoja16'!$E$11/100</f>
        <v>1</v>
      </c>
      <c r="F13" s="79">
        <f>'[1]Hoja16'!$F$11/100</f>
        <v>1</v>
      </c>
      <c r="G13" s="79">
        <f>'[1]Hoja16'!$G$11/100</f>
        <v>1</v>
      </c>
    </row>
  </sheetData>
  <mergeCells count="1">
    <mergeCell ref="B2:D2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11.421875" defaultRowHeight="12.75"/>
  <cols>
    <col min="2" max="2" width="27.140625" style="0" bestFit="1" customWidth="1"/>
  </cols>
  <sheetData>
    <row r="2" ht="12.75">
      <c r="B2" t="s">
        <v>104</v>
      </c>
    </row>
    <row r="4" spans="2:3" ht="12.75">
      <c r="B4" s="64" t="s">
        <v>18</v>
      </c>
      <c r="C4" s="64" t="s">
        <v>16</v>
      </c>
    </row>
    <row r="5" spans="2:3" ht="12.75">
      <c r="B5" s="65" t="s">
        <v>99</v>
      </c>
      <c r="C5" s="107">
        <f>('[1]Hoja36'!$E$3)/100</f>
        <v>0.345565749235474</v>
      </c>
    </row>
    <row r="6" spans="2:3" ht="12.75">
      <c r="B6" s="65" t="s">
        <v>100</v>
      </c>
      <c r="C6" s="107">
        <f>('[1]Hoja36'!$E$4)/100</f>
        <v>0.16513761467889906</v>
      </c>
    </row>
    <row r="7" spans="2:3" ht="12.75">
      <c r="B7" s="65" t="s">
        <v>101</v>
      </c>
      <c r="C7" s="107">
        <f>('[1]Hoja36'!$E$5)/100</f>
        <v>0.01529051987767584</v>
      </c>
    </row>
    <row r="8" spans="2:3" ht="12.75">
      <c r="B8" s="65" t="s">
        <v>102</v>
      </c>
      <c r="C8" s="107">
        <f>('[1]Hoja36'!$E$6)/100</f>
        <v>0.009174311926605505</v>
      </c>
    </row>
    <row r="9" spans="2:3" ht="12.75">
      <c r="B9" s="65" t="s">
        <v>103</v>
      </c>
      <c r="C9" s="107">
        <f>('[1]Hoja36'!$E$7)/100</f>
        <v>0.42813455657492355</v>
      </c>
    </row>
    <row r="10" spans="2:3" ht="12.75">
      <c r="B10" s="65" t="s">
        <v>30</v>
      </c>
      <c r="C10" s="107">
        <f>('[1]Hoja36'!$E$8)/100</f>
        <v>0.01834862385321101</v>
      </c>
    </row>
    <row r="11" spans="2:3" ht="12.75">
      <c r="B11" s="65" t="s">
        <v>0</v>
      </c>
      <c r="C11" s="107">
        <f>('[1]Hoja36'!$E$9)/100</f>
        <v>0.01834862385321101</v>
      </c>
    </row>
    <row r="12" spans="2:3" ht="13.5" thickBot="1">
      <c r="B12" s="66" t="s">
        <v>15</v>
      </c>
      <c r="C12" s="114">
        <f>('[1]Hoja36'!$E$10)/100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A1" sqref="A1"/>
    </sheetView>
  </sheetViews>
  <sheetFormatPr defaultColWidth="11.421875" defaultRowHeight="12.75"/>
  <cols>
    <col min="2" max="2" width="20.57421875" style="0" customWidth="1"/>
    <col min="7" max="7" width="21.8515625" style="0" bestFit="1" customWidth="1"/>
  </cols>
  <sheetData>
    <row r="2" spans="2:9" ht="12.75">
      <c r="B2" s="117" t="s">
        <v>52</v>
      </c>
      <c r="C2" s="117"/>
      <c r="D2" s="117"/>
      <c r="E2" s="117"/>
      <c r="F2" s="117"/>
      <c r="G2" s="117"/>
      <c r="H2" s="117"/>
      <c r="I2" s="117"/>
    </row>
    <row r="4" spans="4:9" ht="12.75">
      <c r="D4" s="129" t="s">
        <v>51</v>
      </c>
      <c r="E4" s="129"/>
      <c r="F4" s="129"/>
      <c r="G4" s="129"/>
      <c r="H4" s="129"/>
      <c r="I4" s="129"/>
    </row>
    <row r="5" spans="2:9" ht="12.75">
      <c r="B5" s="64"/>
      <c r="C5" s="64"/>
      <c r="D5" s="64" t="s">
        <v>48</v>
      </c>
      <c r="E5" s="64" t="s">
        <v>1</v>
      </c>
      <c r="F5" s="64" t="s">
        <v>49</v>
      </c>
      <c r="G5" s="64" t="s">
        <v>50</v>
      </c>
      <c r="H5" s="64" t="s">
        <v>0</v>
      </c>
      <c r="I5" s="64" t="s">
        <v>15</v>
      </c>
    </row>
    <row r="6" spans="2:9" ht="12.75">
      <c r="B6" s="126" t="s">
        <v>45</v>
      </c>
      <c r="C6" s="74" t="s">
        <v>46</v>
      </c>
      <c r="D6" s="75">
        <f>'[1]Hoja17'!$C$3/100</f>
        <v>0</v>
      </c>
      <c r="E6" s="75">
        <f>'[1]Hoja17'!$D$3/100</f>
        <v>0.7142857142857143</v>
      </c>
      <c r="F6" s="75">
        <f>'[1]Hoja17'!$E$3/100</f>
        <v>0.28571428571428575</v>
      </c>
      <c r="G6" s="75">
        <f>'[1]Hoja17'!$F$3/100</f>
        <v>0</v>
      </c>
      <c r="H6" s="75">
        <f>'[1]Hoja17'!$G$3/100</f>
        <v>0</v>
      </c>
      <c r="I6" s="75">
        <f>'[1]Hoja17'!$H$3/100</f>
        <v>1</v>
      </c>
    </row>
    <row r="7" spans="2:9" ht="12.75">
      <c r="B7" s="127"/>
      <c r="C7" s="65" t="s">
        <v>44</v>
      </c>
      <c r="D7" s="67">
        <f>'[1]Hoja17'!$C$4/100</f>
        <v>0.031818181818181815</v>
      </c>
      <c r="E7" s="67">
        <f>'[1]Hoja17'!$D$4/100</f>
        <v>0.7181818181818181</v>
      </c>
      <c r="F7" s="67">
        <f>'[1]Hoja17'!$E$4/100</f>
        <v>0.20454545454545453</v>
      </c>
      <c r="G7" s="67">
        <f>'[1]Hoja17'!$F$4/100</f>
        <v>0.01818181818181818</v>
      </c>
      <c r="H7" s="67">
        <f>'[1]Hoja17'!$G$4/100</f>
        <v>0.02727272727272727</v>
      </c>
      <c r="I7" s="67">
        <f>'[1]Hoja17'!$H$4/100</f>
        <v>1</v>
      </c>
    </row>
    <row r="8" spans="2:9" ht="12.75">
      <c r="B8" s="127"/>
      <c r="C8" s="65" t="s">
        <v>47</v>
      </c>
      <c r="D8" s="67">
        <f>'[1]Hoja17'!$C$5/100</f>
        <v>0.04</v>
      </c>
      <c r="E8" s="67">
        <f>'[1]Hoja17'!$D$5/100</f>
        <v>0.38</v>
      </c>
      <c r="F8" s="67">
        <f>'[1]Hoja17'!$E$5/100</f>
        <v>0.53</v>
      </c>
      <c r="G8" s="67">
        <f>'[1]Hoja17'!$F$5/100</f>
        <v>0</v>
      </c>
      <c r="H8" s="67">
        <f>'[1]Hoja17'!$G$5/100</f>
        <v>0.05</v>
      </c>
      <c r="I8" s="67">
        <f>'[1]Hoja17'!$H$5/100</f>
        <v>1</v>
      </c>
    </row>
    <row r="9" spans="2:9" ht="12.75">
      <c r="B9" s="127"/>
      <c r="C9" s="65" t="s">
        <v>35</v>
      </c>
      <c r="D9" s="67">
        <f>'[1]Hoja17'!$C$6/100</f>
        <v>0</v>
      </c>
      <c r="E9" s="67">
        <f>'[1]Hoja17'!$D$6/100</f>
        <v>0</v>
      </c>
      <c r="F9" s="67">
        <f>'[1]Hoja17'!$E$6/100</f>
        <v>0</v>
      </c>
      <c r="G9" s="67">
        <f>'[1]Hoja17'!$F$6/100</f>
        <v>0</v>
      </c>
      <c r="H9" s="67">
        <f>'[1]Hoja17'!$G$6/100</f>
        <v>0</v>
      </c>
      <c r="I9" s="67">
        <f>'[1]Hoja17'!$H$6/100</f>
        <v>0</v>
      </c>
    </row>
    <row r="10" spans="2:9" ht="13.5" thickBot="1">
      <c r="B10" s="128"/>
      <c r="C10" s="66" t="s">
        <v>15</v>
      </c>
      <c r="D10" s="68">
        <f>'[1]Hoja17'!$C$7/100</f>
        <v>0.033639143730886854</v>
      </c>
      <c r="E10" s="68">
        <f>'[1]Hoja17'!$D$7/100</f>
        <v>0.6146788990825688</v>
      </c>
      <c r="F10" s="68">
        <f>'[1]Hoja17'!$E$7/100</f>
        <v>0.3058103975535168</v>
      </c>
      <c r="G10" s="68">
        <f>'[1]Hoja17'!$F$7/100</f>
        <v>0.012232415902140671</v>
      </c>
      <c r="H10" s="68">
        <f>'[1]Hoja17'!$G$7/100</f>
        <v>0.033639143730886854</v>
      </c>
      <c r="I10" s="68">
        <f>'[1]Hoja17'!$H$7/100</f>
        <v>1</v>
      </c>
    </row>
  </sheetData>
  <mergeCells count="3">
    <mergeCell ref="B6:B10"/>
    <mergeCell ref="D4:I4"/>
    <mergeCell ref="B2:I2"/>
  </mergeCells>
  <printOptions/>
  <pageMargins left="0.75" right="0.75" top="1" bottom="1" header="0" footer="0"/>
  <pageSetup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A2" sqref="A2"/>
    </sheetView>
  </sheetViews>
  <sheetFormatPr defaultColWidth="11.421875" defaultRowHeight="12.75"/>
  <cols>
    <col min="2" max="2" width="45.140625" style="0" bestFit="1" customWidth="1"/>
  </cols>
  <sheetData>
    <row r="2" spans="2:4" ht="12.75">
      <c r="B2" s="117" t="s">
        <v>53</v>
      </c>
      <c r="C2" s="117"/>
      <c r="D2" s="117"/>
    </row>
    <row r="3" ht="13.5" thickBot="1"/>
    <row r="4" spans="3:4" ht="13.5" thickBot="1">
      <c r="C4" s="84" t="s">
        <v>29</v>
      </c>
      <c r="D4" s="85" t="s">
        <v>6</v>
      </c>
    </row>
    <row r="5" spans="2:4" ht="12.75">
      <c r="B5" s="81" t="s">
        <v>54</v>
      </c>
      <c r="C5" s="55">
        <f>'[1]Hoja19'!$D$3/100</f>
        <v>0.32</v>
      </c>
      <c r="D5" s="14">
        <f>'[1]Hoja19'!$D$4/100</f>
        <v>0.68</v>
      </c>
    </row>
    <row r="6" spans="2:4" ht="12.75">
      <c r="B6" s="82" t="s">
        <v>55</v>
      </c>
      <c r="C6" s="56">
        <f>'[1]Hoja20'!$D$3/100</f>
        <v>0.36</v>
      </c>
      <c r="D6" s="16">
        <f>'[1]Hoja20'!$D$4/100</f>
        <v>0.64</v>
      </c>
    </row>
    <row r="7" spans="2:4" ht="12.75">
      <c r="B7" s="82" t="s">
        <v>56</v>
      </c>
      <c r="C7" s="56">
        <f>'[1]Hoja21'!$D$3/100</f>
        <v>0.36</v>
      </c>
      <c r="D7" s="16">
        <f>'[1]Hoja21'!$D$4/100</f>
        <v>0.64</v>
      </c>
    </row>
    <row r="8" spans="2:4" ht="12.75">
      <c r="B8" s="82" t="s">
        <v>57</v>
      </c>
      <c r="C8" s="56">
        <f>'[1]Hoja22'!$D$3/100</f>
        <v>0.78</v>
      </c>
      <c r="D8" s="16">
        <f>'[1]Hoja22'!$D$4/100</f>
        <v>0.22</v>
      </c>
    </row>
    <row r="9" spans="2:4" ht="12.75">
      <c r="B9" s="82" t="s">
        <v>58</v>
      </c>
      <c r="C9" s="56">
        <f>'[1]Hoja23'!$D$3/100</f>
        <v>0.24</v>
      </c>
      <c r="D9" s="16">
        <f>'[1]Hoja23'!$D$4/100</f>
        <v>0.76</v>
      </c>
    </row>
    <row r="10" spans="2:4" ht="13.5" thickBot="1">
      <c r="B10" s="83" t="s">
        <v>30</v>
      </c>
      <c r="C10" s="57">
        <f>'[1]Hoja24'!$D$3/100</f>
        <v>0.04</v>
      </c>
      <c r="D10" s="15">
        <f>'[1]Hoja24'!$D$4/100</f>
        <v>0.96</v>
      </c>
    </row>
    <row r="11" spans="2:4" ht="12.75">
      <c r="B11" s="6"/>
      <c r="C11" s="80"/>
      <c r="D11" s="80"/>
    </row>
    <row r="12" spans="2:4" ht="12.75">
      <c r="B12" s="86" t="s">
        <v>17</v>
      </c>
      <c r="C12" s="87">
        <f>'[1]Hoja19'!$C$5</f>
        <v>100</v>
      </c>
      <c r="D12" s="80"/>
    </row>
    <row r="13" spans="2:4" ht="12.75">
      <c r="B13" s="6"/>
      <c r="C13" s="80"/>
      <c r="D13" s="80"/>
    </row>
  </sheetData>
  <mergeCells count="1">
    <mergeCell ref="B2:D2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C14"/>
  <sheetViews>
    <sheetView workbookViewId="0" topLeftCell="A1">
      <selection activeCell="A1" sqref="A1"/>
    </sheetView>
  </sheetViews>
  <sheetFormatPr defaultColWidth="11.421875" defaultRowHeight="12.75"/>
  <cols>
    <col min="2" max="2" width="37.8515625" style="0" bestFit="1" customWidth="1"/>
  </cols>
  <sheetData>
    <row r="2" spans="2:3" ht="12.75">
      <c r="B2" s="117" t="s">
        <v>65</v>
      </c>
      <c r="C2" s="117"/>
    </row>
    <row r="4" spans="2:3" ht="12.75">
      <c r="B4" s="64" t="s">
        <v>18</v>
      </c>
      <c r="C4" s="64" t="s">
        <v>16</v>
      </c>
    </row>
    <row r="5" spans="2:3" ht="12.75">
      <c r="B5" s="65" t="s">
        <v>59</v>
      </c>
      <c r="C5" s="67">
        <f>'[1]Hoja26'!$D$3/100</f>
        <v>0.7553516819571865</v>
      </c>
    </row>
    <row r="6" spans="2:3" ht="12.75">
      <c r="B6" s="65" t="s">
        <v>60</v>
      </c>
      <c r="C6" s="67">
        <f>'[1]Hoja26'!$D$4/100</f>
        <v>0.009174311926605505</v>
      </c>
    </row>
    <row r="7" spans="2:3" ht="12.75">
      <c r="B7" s="65" t="s">
        <v>61</v>
      </c>
      <c r="C7" s="67">
        <f>'[1]Hoja26'!$D$5/100</f>
        <v>0.003058103975535168</v>
      </c>
    </row>
    <row r="8" spans="2:3" ht="12.75">
      <c r="B8" s="65" t="s">
        <v>62</v>
      </c>
      <c r="C8" s="67">
        <f>'[1]Hoja26'!$D$6/100</f>
        <v>0.006116207951070336</v>
      </c>
    </row>
    <row r="9" spans="2:3" ht="12.75">
      <c r="B9" s="65" t="s">
        <v>63</v>
      </c>
      <c r="C9" s="67">
        <f>'[1]Hoja26'!$D$7/100</f>
        <v>0.1834862385321101</v>
      </c>
    </row>
    <row r="10" spans="2:3" ht="12.75">
      <c r="B10" s="65" t="s">
        <v>64</v>
      </c>
      <c r="C10" s="67">
        <f>'[1]Hoja26'!$D$8/100</f>
        <v>0.02140672782874618</v>
      </c>
    </row>
    <row r="11" spans="2:3" ht="12.75">
      <c r="B11" s="65" t="s">
        <v>0</v>
      </c>
      <c r="C11" s="67">
        <f>'[1]Hoja26'!$D$9/100</f>
        <v>0.02140672782874618</v>
      </c>
    </row>
    <row r="12" spans="2:3" ht="13.5" thickBot="1">
      <c r="B12" s="66" t="s">
        <v>15</v>
      </c>
      <c r="C12" s="68">
        <f>'[1]Hoja26'!$D$10/100</f>
        <v>1</v>
      </c>
    </row>
    <row r="14" spans="2:3" ht="12.75">
      <c r="B14" t="s">
        <v>17</v>
      </c>
      <c r="C14">
        <f>'[1]Hoja26'!$C$10</f>
        <v>327</v>
      </c>
    </row>
  </sheetData>
  <mergeCells count="1">
    <mergeCell ref="B2:C2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10"/>
  <sheetViews>
    <sheetView workbookViewId="0" topLeftCell="A1">
      <selection activeCell="A1" sqref="A1"/>
    </sheetView>
  </sheetViews>
  <sheetFormatPr defaultColWidth="11.421875" defaultRowHeight="12.75"/>
  <cols>
    <col min="2" max="2" width="32.57421875" style="0" bestFit="1" customWidth="1"/>
  </cols>
  <sheetData>
    <row r="2" spans="2:3" ht="12.75">
      <c r="B2" s="117" t="s">
        <v>85</v>
      </c>
      <c r="C2" s="117"/>
    </row>
    <row r="4" spans="2:3" ht="12.75">
      <c r="B4" s="71"/>
      <c r="C4" s="71" t="s">
        <v>16</v>
      </c>
    </row>
    <row r="5" spans="2:3" ht="12.75">
      <c r="B5" s="88" t="s">
        <v>66</v>
      </c>
      <c r="C5" s="89">
        <f>'[1]Hoja30'!$D$4/100</f>
        <v>0.10402999062792878</v>
      </c>
    </row>
    <row r="6" spans="2:3" ht="12.75">
      <c r="B6" s="65" t="s">
        <v>67</v>
      </c>
      <c r="C6" s="80">
        <f>'[1]Hoja30'!$D$5/100</f>
        <v>0.05998125585754452</v>
      </c>
    </row>
    <row r="7" spans="2:3" ht="12.75">
      <c r="B7" s="65" t="s">
        <v>68</v>
      </c>
      <c r="C7" s="80">
        <f>'[1]Hoja30'!$D$6/100</f>
        <v>0.011246485473289597</v>
      </c>
    </row>
    <row r="8" spans="2:3" ht="12.75">
      <c r="B8" s="65" t="s">
        <v>69</v>
      </c>
      <c r="C8" s="80">
        <f>'[1]Hoja28'!$D$4/100</f>
        <v>0.11715089034676664</v>
      </c>
    </row>
    <row r="9" spans="2:3" ht="12.75">
      <c r="B9" s="65" t="s">
        <v>6</v>
      </c>
      <c r="C9" s="80">
        <f>'[1]Hoja28'!$D$5/100</f>
        <v>0.6560449859418931</v>
      </c>
    </row>
    <row r="10" spans="2:3" ht="13.5" thickBot="1">
      <c r="B10" s="66" t="s">
        <v>0</v>
      </c>
      <c r="C10" s="90">
        <f>('[1]Hoja28'!$D$6+'[1]Hoja30'!$D$7)/100</f>
        <v>0.051546391752577324</v>
      </c>
    </row>
  </sheetData>
  <mergeCells count="1">
    <mergeCell ref="B2:C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C13" sqref="C13"/>
    </sheetView>
  </sheetViews>
  <sheetFormatPr defaultColWidth="11.421875" defaultRowHeight="12.75"/>
  <cols>
    <col min="1" max="1" width="11.421875" style="17" customWidth="1"/>
    <col min="2" max="2" width="12.140625" style="17" customWidth="1"/>
    <col min="3" max="3" width="22.140625" style="17" bestFit="1" customWidth="1"/>
    <col min="4" max="4" width="19.28125" style="17" bestFit="1" customWidth="1"/>
    <col min="5" max="5" width="22.140625" style="17" bestFit="1" customWidth="1"/>
    <col min="6" max="16384" width="11.421875" style="17" customWidth="1"/>
  </cols>
  <sheetData>
    <row r="3" spans="2:7" ht="10.5">
      <c r="B3" s="124" t="s">
        <v>21</v>
      </c>
      <c r="C3" s="124"/>
      <c r="D3" s="124"/>
      <c r="E3" s="124"/>
      <c r="F3" s="124"/>
      <c r="G3" s="124"/>
    </row>
    <row r="4" ht="11.25" thickBot="1"/>
    <row r="5" spans="2:7" ht="13.5" thickBot="1">
      <c r="B5" s="18"/>
      <c r="C5" s="18"/>
      <c r="D5" s="118" t="s">
        <v>20</v>
      </c>
      <c r="E5" s="119"/>
      <c r="F5" s="119"/>
      <c r="G5" s="120"/>
    </row>
    <row r="6" spans="2:7" ht="13.5" thickBot="1">
      <c r="B6" s="18"/>
      <c r="C6" s="19"/>
      <c r="D6" s="20" t="s">
        <v>23</v>
      </c>
      <c r="E6" s="21" t="s">
        <v>22</v>
      </c>
      <c r="F6" s="21" t="s">
        <v>0</v>
      </c>
      <c r="G6" s="22" t="s">
        <v>15</v>
      </c>
    </row>
    <row r="7" spans="2:7" ht="12.75">
      <c r="B7" s="121" t="s">
        <v>19</v>
      </c>
      <c r="C7" s="23" t="s">
        <v>77</v>
      </c>
      <c r="D7" s="24">
        <f>'[1]Hoja1'!$C$3/100</f>
        <v>0.9221556886227544</v>
      </c>
      <c r="E7" s="25">
        <f>'[1]Hoja1'!$D$3/100</f>
        <v>0.04790419161676646</v>
      </c>
      <c r="F7" s="25">
        <f>'[1]Hoja1'!$E$3/100</f>
        <v>0.029940119760479042</v>
      </c>
      <c r="G7" s="26">
        <f>'[1]Hoja1'!$F$3/100</f>
        <v>1</v>
      </c>
    </row>
    <row r="8" spans="2:7" ht="12.75">
      <c r="B8" s="122"/>
      <c r="C8" s="27" t="s">
        <v>78</v>
      </c>
      <c r="D8" s="28">
        <f>'[1]Hoja1'!$C$4/100</f>
        <v>0.6196581196581197</v>
      </c>
      <c r="E8" s="29">
        <f>'[1]Hoja1'!$D$4/100</f>
        <v>0.2094017094017094</v>
      </c>
      <c r="F8" s="29">
        <f>'[1]Hoja1'!$E$4/100</f>
        <v>0.17094017094017094</v>
      </c>
      <c r="G8" s="30">
        <f>'[1]Hoja1'!$F$4/100</f>
        <v>1</v>
      </c>
    </row>
    <row r="9" spans="2:7" ht="12.75">
      <c r="B9" s="122"/>
      <c r="C9" s="27" t="s">
        <v>79</v>
      </c>
      <c r="D9" s="28">
        <f>'[1]Hoja1'!$C$5/100</f>
        <v>0.0489795918367347</v>
      </c>
      <c r="E9" s="31">
        <f>'[1]Hoja1'!$D$5/100</f>
        <v>0.8816326530612245</v>
      </c>
      <c r="F9" s="31">
        <f>'[1]Hoja1'!$E$5/100</f>
        <v>0.06938775510204082</v>
      </c>
      <c r="G9" s="32">
        <f>'[1]Hoja1'!$F$4/100</f>
        <v>1</v>
      </c>
    </row>
    <row r="10" spans="2:7" ht="12.75">
      <c r="B10" s="122"/>
      <c r="C10" s="27" t="s">
        <v>80</v>
      </c>
      <c r="D10" s="28">
        <f>'[1]Hoja1'!$C$6/100</f>
        <v>0.018633540372670808</v>
      </c>
      <c r="E10" s="29">
        <f>'[1]Hoja1'!$D$6/100</f>
        <v>0.9627329192546584</v>
      </c>
      <c r="F10" s="31">
        <f>'[1]Hoja1'!$E$6/100</f>
        <v>0.018633540372670808</v>
      </c>
      <c r="G10" s="32">
        <f>'[1]Hoja1'!$F$6/100</f>
        <v>1</v>
      </c>
    </row>
    <row r="11" spans="2:7" ht="12.75">
      <c r="B11" s="122"/>
      <c r="C11" s="27" t="s">
        <v>0</v>
      </c>
      <c r="D11" s="28">
        <f>'[1]Hoja1'!$C$7/100</f>
        <v>0.06666666666666667</v>
      </c>
      <c r="E11" s="31">
        <f>'[1]Hoja1'!$D$7/100</f>
        <v>0</v>
      </c>
      <c r="F11" s="31">
        <f>'[1]Hoja1'!$E$7/100</f>
        <v>0.9333333333333332</v>
      </c>
      <c r="G11" s="32">
        <f>'[1]Hoja1'!$F$7/100</f>
        <v>1</v>
      </c>
    </row>
    <row r="12" spans="2:7" ht="13.5" thickBot="1">
      <c r="B12" s="123"/>
      <c r="C12" s="33" t="s">
        <v>15</v>
      </c>
      <c r="D12" s="34">
        <f>'[1]Hoja1'!$C$8/100</f>
        <v>0.3064667291471415</v>
      </c>
      <c r="E12" s="35">
        <f>'[1]Hoja1'!$D$8/100</f>
        <v>0.6035613870665417</v>
      </c>
      <c r="F12" s="35">
        <f>'[1]Hoja1'!$E$8/100</f>
        <v>0.08997188378631678</v>
      </c>
      <c r="G12" s="36">
        <f>'[1]Hoja1'!$F$8/100</f>
        <v>1</v>
      </c>
    </row>
  </sheetData>
  <mergeCells count="3">
    <mergeCell ref="D5:G5"/>
    <mergeCell ref="B7:B12"/>
    <mergeCell ref="B3:G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M22"/>
  <sheetViews>
    <sheetView workbookViewId="0" topLeftCell="A1">
      <selection activeCell="A3" sqref="A3"/>
    </sheetView>
  </sheetViews>
  <sheetFormatPr defaultColWidth="11.421875" defaultRowHeight="12.75"/>
  <cols>
    <col min="3" max="3" width="19.57421875" style="0" bestFit="1" customWidth="1"/>
  </cols>
  <sheetData>
    <row r="3" spans="3:10" ht="12.75">
      <c r="C3" s="117" t="s">
        <v>106</v>
      </c>
      <c r="D3" s="117"/>
      <c r="E3" s="117"/>
      <c r="F3" s="117"/>
      <c r="G3" s="117"/>
      <c r="H3" s="117"/>
      <c r="I3" s="117"/>
      <c r="J3" s="117"/>
    </row>
    <row r="6" spans="3:10" ht="12.75">
      <c r="C6" t="s">
        <v>105</v>
      </c>
      <c r="F6" s="125" t="s">
        <v>107</v>
      </c>
      <c r="G6" s="125"/>
      <c r="I6" s="125" t="s">
        <v>108</v>
      </c>
      <c r="J6" s="125"/>
    </row>
    <row r="7" ht="13.5" thickBot="1"/>
    <row r="8" spans="3:13" ht="13.5" thickBot="1">
      <c r="C8" s="11" t="s">
        <v>18</v>
      </c>
      <c r="D8" s="13" t="s">
        <v>16</v>
      </c>
      <c r="G8" s="13" t="s">
        <v>16</v>
      </c>
      <c r="J8" s="13" t="s">
        <v>16</v>
      </c>
      <c r="M8" t="s">
        <v>109</v>
      </c>
    </row>
    <row r="9" spans="3:10" ht="12.75">
      <c r="C9" s="3" t="s">
        <v>81</v>
      </c>
      <c r="D9" s="108">
        <f>('[1]Hoja38'!$D$3)/100</f>
        <v>0.04081632653061225</v>
      </c>
      <c r="G9" s="108">
        <v>0</v>
      </c>
      <c r="J9" s="108">
        <f>('[1]Hoja42'!$D$3)/100</f>
        <v>0.022471910112359553</v>
      </c>
    </row>
    <row r="10" spans="3:12" ht="12.75">
      <c r="C10" s="4" t="s">
        <v>82</v>
      </c>
      <c r="D10" s="108">
        <f>('[1]Hoja38'!$D$4)/100</f>
        <v>0.3469387755102041</v>
      </c>
      <c r="G10" s="108">
        <f>('[1]Hoja40'!$D$3)/100</f>
        <v>0.1</v>
      </c>
      <c r="J10" s="108">
        <f>('[1]Hoja42'!$D$4)/100</f>
        <v>0.2359550561797753</v>
      </c>
      <c r="L10" s="115"/>
    </row>
    <row r="11" spans="3:10" ht="12.75">
      <c r="C11" s="4" t="s">
        <v>83</v>
      </c>
      <c r="D11" s="108">
        <f>('[1]Hoja38'!$D$5)/100</f>
        <v>0.1836734693877551</v>
      </c>
      <c r="G11" s="108">
        <f>('[1]Hoja40'!$D$4)/100</f>
        <v>0.05</v>
      </c>
      <c r="J11" s="108">
        <f>('[1]Hoja42'!$D$5)/100</f>
        <v>0.12359550561797754</v>
      </c>
    </row>
    <row r="12" spans="3:10" ht="12.75">
      <c r="C12" s="4" t="s">
        <v>84</v>
      </c>
      <c r="D12" s="108">
        <f>('[1]Hoja38'!$D$6)/100</f>
        <v>0.22448979591836735</v>
      </c>
      <c r="G12" s="108">
        <f>('[1]Hoja40'!$D$5)/100</f>
        <v>0.475</v>
      </c>
      <c r="J12" s="108">
        <f>('[1]Hoja42'!$D$6)/100</f>
        <v>0.3370786516853933</v>
      </c>
    </row>
    <row r="13" spans="3:10" ht="12.75">
      <c r="C13" s="4" t="s">
        <v>14</v>
      </c>
      <c r="D13" s="108">
        <f>('[1]Hoja38'!$D$7)/100</f>
        <v>0.1836734693877551</v>
      </c>
      <c r="G13" s="108">
        <f>('[1]Hoja40'!$D$6)/100</f>
        <v>0.15</v>
      </c>
      <c r="J13" s="108">
        <f>('[1]Hoja42'!$D$7)/100</f>
        <v>0.16853932584269665</v>
      </c>
    </row>
    <row r="14" spans="3:10" ht="12.75">
      <c r="C14" s="4" t="s">
        <v>0</v>
      </c>
      <c r="D14" s="108">
        <f>('[1]Hoja38'!$D$8)/100+D9</f>
        <v>0.06122448979591837</v>
      </c>
      <c r="E14" t="s">
        <v>110</v>
      </c>
      <c r="G14" s="108">
        <f>('[1]Hoja40'!$D$7)/100</f>
        <v>0.225</v>
      </c>
      <c r="J14" s="108">
        <f>('[1]Hoja42'!$D$8)/100</f>
        <v>0.11235955056179776</v>
      </c>
    </row>
    <row r="15" spans="3:10" ht="13.5" thickBot="1">
      <c r="C15" s="5" t="s">
        <v>15</v>
      </c>
      <c r="D15" s="116">
        <f>('[1]Hoja38'!$D$9)/100</f>
        <v>1</v>
      </c>
      <c r="E15" t="s">
        <v>111</v>
      </c>
      <c r="G15" s="116">
        <f>('[1]Hoja40'!$D$8)/100</f>
        <v>1</v>
      </c>
      <c r="J15" s="116">
        <f>('[1]Hoja42'!$D$9)/100</f>
        <v>1</v>
      </c>
    </row>
    <row r="17" spans="3:10" ht="12.75">
      <c r="C17" t="s">
        <v>17</v>
      </c>
      <c r="D17">
        <f>'[1]Hoja38'!$C$9</f>
        <v>49</v>
      </c>
      <c r="G17">
        <f>'[1]Hoja40'!$C$8</f>
        <v>40</v>
      </c>
      <c r="J17">
        <f>'[1]Hoja42'!$C$9</f>
        <v>89</v>
      </c>
    </row>
    <row r="22" spans="3:8" ht="12.75">
      <c r="C22" t="s">
        <v>105</v>
      </c>
      <c r="H22" t="s">
        <v>0</v>
      </c>
    </row>
  </sheetData>
  <mergeCells count="3">
    <mergeCell ref="C3:J3"/>
    <mergeCell ref="I6:J6"/>
    <mergeCell ref="F6:G6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A1" sqref="A1"/>
    </sheetView>
  </sheetViews>
  <sheetFormatPr defaultColWidth="11.421875" defaultRowHeight="12.75"/>
  <cols>
    <col min="2" max="2" width="21.28125" style="0" bestFit="1" customWidth="1"/>
  </cols>
  <sheetData>
    <row r="2" spans="2:3" ht="12.75">
      <c r="B2" s="117" t="s">
        <v>24</v>
      </c>
      <c r="C2" s="117"/>
    </row>
    <row r="3" ht="13.5" thickBot="1"/>
    <row r="4" spans="2:3" ht="13.5" thickBot="1">
      <c r="B4" s="11" t="s">
        <v>18</v>
      </c>
      <c r="C4" s="13" t="s">
        <v>16</v>
      </c>
    </row>
    <row r="5" spans="2:3" ht="12.75">
      <c r="B5" s="3" t="s">
        <v>81</v>
      </c>
      <c r="C5" s="37">
        <f>'[1]Hoja3'!$D$3/100</f>
        <v>0.3662162162162162</v>
      </c>
    </row>
    <row r="6" spans="2:3" ht="12.75">
      <c r="B6" s="4" t="s">
        <v>82</v>
      </c>
      <c r="C6" s="38">
        <f>'[1]Hoja3'!$D$4/100</f>
        <v>0.2716216216216216</v>
      </c>
    </row>
    <row r="7" spans="2:3" ht="12.75">
      <c r="B7" s="4" t="s">
        <v>83</v>
      </c>
      <c r="C7" s="38">
        <f>'[1]Hoja3'!$D$5/100</f>
        <v>0.07702702702702703</v>
      </c>
    </row>
    <row r="8" spans="2:3" ht="12.75">
      <c r="B8" s="4" t="s">
        <v>84</v>
      </c>
      <c r="C8" s="38">
        <f>'[1]Hoja3'!$D$6/100</f>
        <v>0.13108108108108107</v>
      </c>
    </row>
    <row r="9" spans="2:3" ht="12.75">
      <c r="B9" s="4" t="s">
        <v>14</v>
      </c>
      <c r="C9" s="38">
        <f>'[1]Hoja3'!$D$7/100</f>
        <v>0.11756756756756756</v>
      </c>
    </row>
    <row r="10" spans="2:3" ht="12.75">
      <c r="B10" s="4" t="s">
        <v>0</v>
      </c>
      <c r="C10" s="38">
        <f>'[1]Hoja3'!$D$8/100</f>
        <v>0.03648648648648649</v>
      </c>
    </row>
    <row r="11" spans="2:3" ht="13.5" thickBot="1">
      <c r="B11" s="5" t="s">
        <v>15</v>
      </c>
      <c r="C11" s="39">
        <f>'[1]Hoja3'!$D$9/100</f>
        <v>1</v>
      </c>
    </row>
    <row r="13" spans="2:3" ht="12.75">
      <c r="B13" t="s">
        <v>17</v>
      </c>
      <c r="C13">
        <f>'[1]Hoja3'!$C$9</f>
        <v>740</v>
      </c>
    </row>
  </sheetData>
  <mergeCells count="1">
    <mergeCell ref="B2:C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8"/>
  <sheetViews>
    <sheetView workbookViewId="0" topLeftCell="A1">
      <selection activeCell="B2" sqref="B2:G2"/>
    </sheetView>
  </sheetViews>
  <sheetFormatPr defaultColWidth="11.421875" defaultRowHeight="12.75"/>
  <cols>
    <col min="2" max="2" width="5.00390625" style="0" bestFit="1" customWidth="1"/>
    <col min="3" max="3" width="40.57421875" style="0" bestFit="1" customWidth="1"/>
    <col min="4" max="4" width="28.140625" style="0" bestFit="1" customWidth="1"/>
    <col min="5" max="5" width="12.8515625" style="0" bestFit="1" customWidth="1"/>
    <col min="6" max="6" width="8.28125" style="0" bestFit="1" customWidth="1"/>
    <col min="7" max="7" width="7.28125" style="0" bestFit="1" customWidth="1"/>
    <col min="10" max="10" width="10.00390625" style="0" customWidth="1"/>
    <col min="11" max="11" width="6.28125" style="0" bestFit="1" customWidth="1"/>
  </cols>
  <sheetData>
    <row r="2" spans="2:9" ht="12.75">
      <c r="B2" s="125" t="s">
        <v>31</v>
      </c>
      <c r="C2" s="125"/>
      <c r="D2" s="125"/>
      <c r="E2" s="125"/>
      <c r="F2" s="125"/>
      <c r="G2" s="125"/>
      <c r="H2" s="62"/>
      <c r="I2" s="62"/>
    </row>
    <row r="3" ht="13.5" thickBot="1"/>
    <row r="4" spans="2:10" ht="13.5" thickBot="1">
      <c r="B4" s="1"/>
      <c r="C4" s="8" t="s">
        <v>3</v>
      </c>
      <c r="D4" s="9" t="s">
        <v>4</v>
      </c>
      <c r="E4" s="9" t="s">
        <v>5</v>
      </c>
      <c r="F4" s="9" t="s">
        <v>6</v>
      </c>
      <c r="G4" s="10" t="s">
        <v>2</v>
      </c>
      <c r="J4" s="7" t="s">
        <v>87</v>
      </c>
    </row>
    <row r="5" spans="2:10" ht="20.25">
      <c r="B5" s="52">
        <v>2006</v>
      </c>
      <c r="C5" s="58">
        <v>0.023</v>
      </c>
      <c r="D5" s="59">
        <v>0.256</v>
      </c>
      <c r="E5" s="59">
        <v>0.046</v>
      </c>
      <c r="F5" s="59">
        <v>0.634</v>
      </c>
      <c r="G5" s="60">
        <v>0.041</v>
      </c>
      <c r="I5" s="61"/>
      <c r="J5" s="109">
        <f>'I.0 Piensa viajar'!D6</f>
        <v>0.3064667291471415</v>
      </c>
    </row>
    <row r="6" spans="2:8" ht="12.75">
      <c r="B6" s="53">
        <v>2007</v>
      </c>
      <c r="C6" s="50">
        <v>0.026</v>
      </c>
      <c r="D6" s="46">
        <v>0.318</v>
      </c>
      <c r="E6" s="46">
        <v>0.058</v>
      </c>
      <c r="F6" s="46">
        <v>0.55</v>
      </c>
      <c r="G6" s="47">
        <v>0.048</v>
      </c>
      <c r="H6" s="61"/>
    </row>
    <row r="7" spans="2:8" ht="12.75">
      <c r="B7" s="53">
        <v>2008</v>
      </c>
      <c r="C7" s="50">
        <v>0.045</v>
      </c>
      <c r="D7" s="46">
        <v>0.325</v>
      </c>
      <c r="E7" s="46">
        <v>0.048</v>
      </c>
      <c r="F7" s="46">
        <v>0.497</v>
      </c>
      <c r="G7" s="47">
        <v>0.085</v>
      </c>
      <c r="H7" s="61"/>
    </row>
    <row r="8" spans="2:8" ht="13.5" thickBot="1">
      <c r="B8" s="54">
        <v>2009</v>
      </c>
      <c r="C8" s="51">
        <f>'[1]Hoja6'!$D$4/100</f>
        <v>0.03936269915651359</v>
      </c>
      <c r="D8" s="48">
        <f>'[1]Hoja6'!$D$5/100</f>
        <v>0.2371134020618557</v>
      </c>
      <c r="E8" s="48">
        <f>'[1]Hoja6'!$D$6/100</f>
        <v>0.02436738519212746</v>
      </c>
      <c r="F8" s="48">
        <f>'[1]Hoja5'!$D$4/100</f>
        <v>0.6035613870665417</v>
      </c>
      <c r="G8" s="49">
        <f>('[1]Hoja6'!$C$7+'[1]Hoja5'!$C$5)/'[1]Hoja5'!$C$6</f>
        <v>0.09559512652296158</v>
      </c>
      <c r="H8" s="61"/>
    </row>
  </sheetData>
  <mergeCells count="1">
    <mergeCell ref="B2:G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A1" sqref="A1"/>
    </sheetView>
  </sheetViews>
  <sheetFormatPr defaultColWidth="11.421875" defaultRowHeight="12.75"/>
  <cols>
    <col min="2" max="2" width="16.28125" style="0" bestFit="1" customWidth="1"/>
  </cols>
  <sheetData>
    <row r="2" spans="2:3" ht="12.75">
      <c r="B2" s="117" t="s">
        <v>28</v>
      </c>
      <c r="C2" s="117"/>
    </row>
    <row r="3" spans="2:3" ht="13.5" thickBot="1">
      <c r="B3" s="12"/>
      <c r="C3" s="12"/>
    </row>
    <row r="4" spans="2:3" ht="13.5" thickBot="1">
      <c r="B4" s="11" t="s">
        <v>18</v>
      </c>
      <c r="C4" s="13" t="s">
        <v>16</v>
      </c>
    </row>
    <row r="5" spans="2:3" ht="12.75">
      <c r="B5" s="40" t="s">
        <v>25</v>
      </c>
      <c r="C5" s="44">
        <f>'[1]Hoja10'!$D$3/100</f>
        <v>0.3211009174311926</v>
      </c>
    </row>
    <row r="6" spans="2:3" ht="12.75">
      <c r="B6" s="41" t="s">
        <v>26</v>
      </c>
      <c r="C6" s="45">
        <f>'[1]Hoja10'!$D$4/100</f>
        <v>0.5351681957186544</v>
      </c>
    </row>
    <row r="7" spans="2:3" ht="12.75">
      <c r="B7" s="41" t="s">
        <v>27</v>
      </c>
      <c r="C7" s="45">
        <f>'[1]Hoja10'!$D$5/100</f>
        <v>0.08868501529051988</v>
      </c>
    </row>
    <row r="8" spans="2:3" ht="12.75">
      <c r="B8" s="41" t="s">
        <v>88</v>
      </c>
      <c r="C8" s="103">
        <f>'[1]Hoja10'!$D$6/100</f>
        <v>0.055045871559633024</v>
      </c>
    </row>
    <row r="9" spans="2:3" ht="13.5" thickBot="1">
      <c r="B9" s="42" t="s">
        <v>15</v>
      </c>
      <c r="C9" s="43">
        <f>'[1]Hoja10'!$D$8/100</f>
        <v>0</v>
      </c>
    </row>
  </sheetData>
  <mergeCells count="1">
    <mergeCell ref="B2:C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11.421875" defaultRowHeight="12.75"/>
  <cols>
    <col min="2" max="2" width="42.140625" style="0" bestFit="1" customWidth="1"/>
    <col min="3" max="3" width="13.7109375" style="0" bestFit="1" customWidth="1"/>
    <col min="4" max="4" width="14.140625" style="0" bestFit="1" customWidth="1"/>
    <col min="5" max="5" width="15.140625" style="0" bestFit="1" customWidth="1"/>
    <col min="6" max="6" width="12.28125" style="0" bestFit="1" customWidth="1"/>
    <col min="7" max="7" width="7.28125" style="0" bestFit="1" customWidth="1"/>
  </cols>
  <sheetData>
    <row r="2" spans="2:7" ht="12.75">
      <c r="B2" s="117" t="s">
        <v>36</v>
      </c>
      <c r="C2" s="117"/>
      <c r="D2" s="117"/>
      <c r="E2" s="117"/>
      <c r="F2" s="117"/>
      <c r="G2" s="117"/>
    </row>
    <row r="4" spans="3:7" ht="12.75">
      <c r="C4" s="65" t="s">
        <v>25</v>
      </c>
      <c r="D4" s="65" t="s">
        <v>26</v>
      </c>
      <c r="E4" s="65" t="s">
        <v>27</v>
      </c>
      <c r="F4" s="65" t="s">
        <v>89</v>
      </c>
      <c r="G4" s="65" t="s">
        <v>15</v>
      </c>
    </row>
    <row r="5" spans="2:7" ht="12.75">
      <c r="B5" s="64" t="s">
        <v>37</v>
      </c>
      <c r="C5" s="67">
        <f>'[1]Hoja11'!$C$3/100</f>
        <v>0.5</v>
      </c>
      <c r="D5" s="67">
        <f>'[1]Hoja11'!$D$3/100</f>
        <v>0.40476190476190477</v>
      </c>
      <c r="E5" s="67">
        <f>'[1]Hoja11'!$E$3/100</f>
        <v>0.047619047619047616</v>
      </c>
      <c r="F5" s="67">
        <f>'[1]Hoja11'!$F$3/100</f>
        <v>0.047619047619047616</v>
      </c>
      <c r="G5" s="67">
        <f>'[1]Hoja11'!$G$3/100</f>
        <v>1</v>
      </c>
    </row>
    <row r="6" spans="2:7" ht="12.75">
      <c r="B6" s="64" t="s">
        <v>38</v>
      </c>
      <c r="C6" s="67">
        <f>'[1]Hoja11'!$C$4/100</f>
        <v>0.308300395256917</v>
      </c>
      <c r="D6" s="67">
        <f>'[1]Hoja11'!$D$4/100</f>
        <v>0.5533596837944664</v>
      </c>
      <c r="E6" s="67">
        <f>'[1]Hoja11'!$E$4/100</f>
        <v>0.08300395256916997</v>
      </c>
      <c r="F6" s="67">
        <f>'[1]Hoja11'!$F$4/100</f>
        <v>0.05533596837944664</v>
      </c>
      <c r="G6" s="67">
        <f>'[1]Hoja11'!$G$4/100</f>
        <v>1</v>
      </c>
    </row>
    <row r="7" spans="2:7" ht="12.75">
      <c r="B7" s="64" t="s">
        <v>39</v>
      </c>
      <c r="C7" s="67">
        <f>'[1]Hoja11'!$C$5/100</f>
        <v>0.23076923076923075</v>
      </c>
      <c r="D7" s="67">
        <f>'[1]Hoja11'!$D$5/100</f>
        <v>0.5</v>
      </c>
      <c r="E7" s="67">
        <f>'[1]Hoja11'!$E$5/100</f>
        <v>0.1923076923076923</v>
      </c>
      <c r="F7" s="67">
        <f>'[1]Hoja11'!$F$5/100</f>
        <v>0.07692307692307693</v>
      </c>
      <c r="G7" s="67">
        <f>'[1]Hoja11'!$G$5/100</f>
        <v>1</v>
      </c>
    </row>
    <row r="8" spans="2:7" ht="12.75">
      <c r="B8" s="64" t="s">
        <v>0</v>
      </c>
      <c r="C8" s="67">
        <f>'[1]Hoja11'!$C$6/100</f>
        <v>0</v>
      </c>
      <c r="D8" s="67">
        <f>'[1]Hoja11'!$D$6/100</f>
        <v>0.8333333333333333</v>
      </c>
      <c r="E8" s="67">
        <f>'[1]Hoja11'!$E$6/100</f>
        <v>0.16666666666666669</v>
      </c>
      <c r="F8" s="67">
        <f>'[1]Hoja11'!$F$6/100</f>
        <v>0</v>
      </c>
      <c r="G8" s="67">
        <f>'[1]Hoja11'!$G$6/100</f>
        <v>1</v>
      </c>
    </row>
    <row r="9" spans="2:7" ht="12.75">
      <c r="B9" s="64" t="s">
        <v>15</v>
      </c>
      <c r="C9" s="67">
        <f>('[1]Hoja11'!$C$7+'[1]Hoja11'!$C$8)/100</f>
        <v>0.3211009174311926</v>
      </c>
      <c r="D9" s="67">
        <f>('[1]Hoja11'!$D$7+'[1]Hoja11'!$D$8)/100</f>
        <v>0.5351681957186544</v>
      </c>
      <c r="E9" s="67">
        <f>('[1]Hoja11'!$E$7+'[1]Hoja11'!$E$8)/100</f>
        <v>0.08868501529051988</v>
      </c>
      <c r="F9" s="67">
        <f>('[1]Hoja11'!$F$7+'[1]Hoja11'!$F$8)/100</f>
        <v>0.055045871559633024</v>
      </c>
      <c r="G9" s="67">
        <f>'[1]Hoja11'!$G$7/100</f>
        <v>1</v>
      </c>
    </row>
  </sheetData>
  <mergeCells count="1">
    <mergeCell ref="B2:G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A1" sqref="A1"/>
    </sheetView>
  </sheetViews>
  <sheetFormatPr defaultColWidth="11.421875" defaultRowHeight="12.75"/>
  <cols>
    <col min="2" max="2" width="48.421875" style="0" bestFit="1" customWidth="1"/>
    <col min="3" max="5" width="7.28125" style="0" bestFit="1" customWidth="1"/>
    <col min="6" max="6" width="8.28125" style="0" bestFit="1" customWidth="1"/>
  </cols>
  <sheetData>
    <row r="2" spans="2:6" ht="12.75">
      <c r="B2" s="117" t="s">
        <v>70</v>
      </c>
      <c r="C2" s="117"/>
      <c r="D2" s="117"/>
      <c r="E2" s="117"/>
      <c r="F2" s="117"/>
    </row>
    <row r="3" ht="13.5" thickBot="1"/>
    <row r="4" spans="2:6" ht="13.5" thickBot="1">
      <c r="B4" s="6"/>
      <c r="C4" s="84">
        <v>2006</v>
      </c>
      <c r="D4" s="91">
        <v>2007</v>
      </c>
      <c r="E4" s="91">
        <v>2008</v>
      </c>
      <c r="F4" s="85">
        <v>2009</v>
      </c>
    </row>
    <row r="5" spans="2:6" ht="12.75">
      <c r="B5" s="81" t="s">
        <v>7</v>
      </c>
      <c r="C5" s="94">
        <v>0.081</v>
      </c>
      <c r="D5" s="59">
        <v>0.071</v>
      </c>
      <c r="E5" s="59">
        <v>0.064</v>
      </c>
      <c r="F5" s="60">
        <f>'[1]Hoja13'!$D$3/100</f>
        <v>0.045871559633027525</v>
      </c>
    </row>
    <row r="6" spans="2:6" ht="12.75">
      <c r="B6" s="82" t="s">
        <v>40</v>
      </c>
      <c r="C6" s="95">
        <v>0.016</v>
      </c>
      <c r="D6" s="46">
        <v>0.013</v>
      </c>
      <c r="E6" s="46">
        <v>0.008</v>
      </c>
      <c r="F6" s="47">
        <f>'[1]Hoja13'!$D$6/100</f>
        <v>0.009174311926605505</v>
      </c>
    </row>
    <row r="7" spans="2:6" ht="12.75">
      <c r="B7" s="82" t="s">
        <v>8</v>
      </c>
      <c r="C7" s="95">
        <v>0.083</v>
      </c>
      <c r="D7" s="46">
        <v>0.082</v>
      </c>
      <c r="E7" s="46">
        <v>0.095</v>
      </c>
      <c r="F7" s="47">
        <f>'[1]Hoja13'!$E$4/100</f>
        <v>0.11009174311926605</v>
      </c>
    </row>
    <row r="8" spans="2:6" ht="12.75">
      <c r="B8" s="82" t="s">
        <v>9</v>
      </c>
      <c r="C8" s="95">
        <v>0.82</v>
      </c>
      <c r="D8" s="46">
        <v>0.828</v>
      </c>
      <c r="E8" s="46">
        <v>0.819</v>
      </c>
      <c r="F8" s="47">
        <f>'[1]Hoja13'!$D$5/100</f>
        <v>0.7920489296636086</v>
      </c>
    </row>
    <row r="9" spans="2:6" ht="12.75">
      <c r="B9" s="82" t="s">
        <v>30</v>
      </c>
      <c r="C9" s="95">
        <v>0</v>
      </c>
      <c r="D9" s="46">
        <v>0.002</v>
      </c>
      <c r="E9" s="93">
        <v>0</v>
      </c>
      <c r="F9" s="47">
        <f>'[1]Hoja13'!$D$7/100</f>
        <v>0.039755351681957186</v>
      </c>
    </row>
    <row r="10" spans="2:6" ht="12.75">
      <c r="B10" s="82" t="s">
        <v>0</v>
      </c>
      <c r="C10" s="95">
        <v>0</v>
      </c>
      <c r="D10" s="46">
        <v>0.004</v>
      </c>
      <c r="E10" s="46">
        <v>0.014</v>
      </c>
      <c r="F10" s="47">
        <f>'[1]Hoja13'!$D$8/100</f>
        <v>0.003058103975535168</v>
      </c>
    </row>
    <row r="11" spans="2:6" ht="13.5" thickBot="1">
      <c r="B11" s="92" t="s">
        <v>15</v>
      </c>
      <c r="C11" s="96">
        <f>C5+C6+C7+C8</f>
        <v>1</v>
      </c>
      <c r="D11" s="97">
        <f>D5+D6+D8+D7+D9+D10</f>
        <v>0.9999999999999999</v>
      </c>
      <c r="E11" s="97">
        <f>E5+E6+E7+E8+E9+E10</f>
        <v>1</v>
      </c>
      <c r="F11" s="98">
        <f>F5+F6+F7+F8+F9+F10</f>
        <v>1</v>
      </c>
    </row>
    <row r="13" spans="2:3" ht="12.75">
      <c r="B13" t="s">
        <v>42</v>
      </c>
      <c r="C13">
        <f>'[1]Hoja13'!$C$9</f>
        <v>327</v>
      </c>
    </row>
    <row r="16" ht="12.75">
      <c r="B16" t="s">
        <v>90</v>
      </c>
    </row>
    <row r="17" ht="13.5" thickBot="1"/>
    <row r="18" spans="2:3" ht="12.75">
      <c r="B18" s="52" t="s">
        <v>91</v>
      </c>
      <c r="C18" s="104">
        <f>F8</f>
        <v>0.7920489296636086</v>
      </c>
    </row>
    <row r="19" spans="2:3" ht="12.75">
      <c r="B19" s="53" t="s">
        <v>92</v>
      </c>
      <c r="C19" s="105">
        <f>F5+F6+F7+F9+F10</f>
        <v>0.20795107033639143</v>
      </c>
    </row>
    <row r="20" spans="2:3" ht="13.5" thickBot="1">
      <c r="B20" s="54" t="s">
        <v>15</v>
      </c>
      <c r="C20" s="106">
        <f>C18+C19</f>
        <v>1</v>
      </c>
    </row>
  </sheetData>
  <mergeCells count="1">
    <mergeCell ref="B2:F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11.421875" defaultRowHeight="12.75"/>
  <cols>
    <col min="2" max="2" width="37.57421875" style="0" bestFit="1" customWidth="1"/>
    <col min="3" max="3" width="37.7109375" style="0" bestFit="1" customWidth="1"/>
    <col min="4" max="4" width="26.8515625" style="0" bestFit="1" customWidth="1"/>
    <col min="5" max="5" width="11.57421875" style="0" bestFit="1" customWidth="1"/>
    <col min="6" max="7" width="12.00390625" style="0" bestFit="1" customWidth="1"/>
  </cols>
  <sheetData>
    <row r="2" ht="12.75">
      <c r="B2" t="s">
        <v>97</v>
      </c>
    </row>
    <row r="3" ht="13.5" thickBot="1"/>
    <row r="4" spans="2:7" ht="13.5" thickBot="1">
      <c r="B4" s="65"/>
      <c r="C4" s="99" t="s">
        <v>37</v>
      </c>
      <c r="D4" s="100" t="s">
        <v>38</v>
      </c>
      <c r="E4" s="100" t="s">
        <v>39</v>
      </c>
      <c r="F4" s="100" t="s">
        <v>0</v>
      </c>
      <c r="G4" s="101" t="s">
        <v>15</v>
      </c>
    </row>
    <row r="5" spans="2:7" ht="12.75">
      <c r="B5" s="76" t="s">
        <v>93</v>
      </c>
      <c r="C5" s="55">
        <f>('[1]Hoja31'!$D$3)/100</f>
        <v>0.07142857142857144</v>
      </c>
      <c r="D5" s="110">
        <f>('[1]Hoja31'!$G$3)/100</f>
        <v>0.035573122529644265</v>
      </c>
      <c r="E5" s="110">
        <f>('[1]Hoja31'!$J$3)/100</f>
        <v>0.11538461538461538</v>
      </c>
      <c r="F5" s="110">
        <f>('[1]Hoja31'!$M$3)/100</f>
        <v>0</v>
      </c>
      <c r="G5" s="14">
        <f>('[1]Hoja31'!$P$3)/100</f>
        <v>0.045871559633027525</v>
      </c>
    </row>
    <row r="6" spans="2:7" ht="12.75">
      <c r="B6" s="77" t="s">
        <v>94</v>
      </c>
      <c r="C6" s="56">
        <f>('[1]Hoja31'!$D$4)/100</f>
        <v>0.047619047619047616</v>
      </c>
      <c r="D6" s="108">
        <f>('[1]Hoja31'!$G$4)/100</f>
        <v>0.06324110671936758</v>
      </c>
      <c r="E6" s="108">
        <f>('[1]Hoja31'!$J$4)/100</f>
        <v>0.6153846153846154</v>
      </c>
      <c r="F6" s="108">
        <f>('[1]Hoja31'!$M$4)/100</f>
        <v>0.33333333333333337</v>
      </c>
      <c r="G6" s="16">
        <f>('[1]Hoja31'!$P$4)/100</f>
        <v>0.11009174311926605</v>
      </c>
    </row>
    <row r="7" spans="2:7" ht="12.75">
      <c r="B7" s="77" t="s">
        <v>95</v>
      </c>
      <c r="C7" s="56">
        <f>('[1]Hoja31'!$D$5)/100</f>
        <v>0.8571428571428571</v>
      </c>
      <c r="D7" s="108">
        <f>('[1]Hoja31'!$G$5)/100</f>
        <v>0.8458498023715415</v>
      </c>
      <c r="E7" s="108">
        <f>('[1]Hoja31'!$J$5)/100</f>
        <v>0.23076923076923075</v>
      </c>
      <c r="F7" s="108">
        <f>('[1]Hoja31'!$M$5)/100</f>
        <v>0.5</v>
      </c>
      <c r="G7" s="16">
        <f>('[1]Hoja31'!$P$5)/100</f>
        <v>0.7920489296636086</v>
      </c>
    </row>
    <row r="8" spans="2:7" ht="12.75">
      <c r="B8" s="77" t="s">
        <v>96</v>
      </c>
      <c r="C8" s="56">
        <f>('[1]Hoja31'!$D$6)/100</f>
        <v>0</v>
      </c>
      <c r="D8" s="108">
        <f>('[1]Hoja31'!$G$6)/100</f>
        <v>0.011857707509881424</v>
      </c>
      <c r="E8" s="108">
        <f>('[1]Hoja31'!$J$6)/100</f>
        <v>0</v>
      </c>
      <c r="F8" s="108">
        <f>('[1]Hoja31'!$M$6)/100</f>
        <v>0</v>
      </c>
      <c r="G8" s="16">
        <f>('[1]Hoja31'!$P$6)/100</f>
        <v>0.009174311926605505</v>
      </c>
    </row>
    <row r="9" spans="2:7" ht="12.75">
      <c r="B9" s="77" t="s">
        <v>14</v>
      </c>
      <c r="C9" s="56">
        <f>('[1]Hoja31'!$D$7)/100</f>
        <v>0.023809523809523808</v>
      </c>
      <c r="D9" s="108">
        <f>('[1]Hoja31'!$G$7)/100</f>
        <v>0.039525691699604744</v>
      </c>
      <c r="E9" s="108">
        <f>('[1]Hoja31'!$J$7)/100</f>
        <v>0.038461538461538464</v>
      </c>
      <c r="F9" s="108">
        <f>('[1]Hoja31'!$M$7)/100</f>
        <v>0.16666666666666669</v>
      </c>
      <c r="G9" s="16">
        <f>('[1]Hoja31'!$P$7)/100</f>
        <v>0.039755351681957186</v>
      </c>
    </row>
    <row r="10" spans="2:7" ht="12.75">
      <c r="B10" s="77" t="s">
        <v>0</v>
      </c>
      <c r="C10" s="56">
        <f>('[1]Hoja31'!$D$8)/100</f>
        <v>0</v>
      </c>
      <c r="D10" s="108">
        <f>('[1]Hoja31'!$G$8)/100</f>
        <v>0.003952569169960474</v>
      </c>
      <c r="E10" s="108">
        <f>('[1]Hoja31'!$J$8)/100</f>
        <v>0</v>
      </c>
      <c r="F10" s="108">
        <f>('[1]Hoja31'!$M$8)/100</f>
        <v>0</v>
      </c>
      <c r="G10" s="16">
        <f>('[1]Hoja31'!$P$8)/100</f>
        <v>0.003058103975535168</v>
      </c>
    </row>
    <row r="11" spans="2:7" ht="13.5" thickBot="1">
      <c r="B11" s="78" t="s">
        <v>15</v>
      </c>
      <c r="C11" s="111">
        <f>('[1]Hoja31'!$D$9)/100</f>
        <v>1</v>
      </c>
      <c r="D11" s="112">
        <f>('[1]Hoja31'!$G$9)/100</f>
        <v>1</v>
      </c>
      <c r="E11" s="112">
        <f>('[1]Hoja31'!$J$9)/100</f>
        <v>1</v>
      </c>
      <c r="F11" s="112">
        <f>('[1]Hoja31'!$M$9)/100</f>
        <v>1</v>
      </c>
      <c r="G11" s="113">
        <f>('[1]Hoja31'!$P$9)/100</f>
        <v>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María Martínez</dc:creator>
  <cp:keywords/>
  <dc:description/>
  <cp:lastModifiedBy>IAM</cp:lastModifiedBy>
  <dcterms:created xsi:type="dcterms:W3CDTF">2009-02-18T09:07:28Z</dcterms:created>
  <dcterms:modified xsi:type="dcterms:W3CDTF">2009-03-31T09:32:13Z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260166713</vt:i4>
  </property>
  <property fmtid="{D5CDD505-2E9C-101B-9397-08002B2CF9AE}" pid="3" name="_EmailSubject">
    <vt:lpwstr>Hojás de cálculo</vt:lpwstr>
  </property>
  <property fmtid="{D5CDD505-2E9C-101B-9397-08002B2CF9AE}" pid="4" name="_AuthorEmail">
    <vt:lpwstr>jose.martinez@dephimatica.es</vt:lpwstr>
  </property>
  <property fmtid="{D5CDD505-2E9C-101B-9397-08002B2CF9AE}" pid="5" name="_AuthorEmailDisplayName">
    <vt:lpwstr>José María Martínez</vt:lpwstr>
  </property>
  <property fmtid="{D5CDD505-2E9C-101B-9397-08002B2CF9AE}" pid="6" name="_ReviewingToolsShownOnce">
    <vt:lpwstr/>
  </property>
</Properties>
</file>